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gnieszka.sufin\Desktop\Ubezpieczenia\"/>
    </mc:Choice>
  </mc:AlternateContent>
  <bookViews>
    <workbookView xWindow="0" yWindow="600" windowWidth="28800" windowHeight="12420" tabRatio="629" activeTab="7"/>
  </bookViews>
  <sheets>
    <sheet name="informacje ogólne" sheetId="90" r:id="rId1"/>
    <sheet name="budynki" sheetId="89" r:id="rId2"/>
    <sheet name="elektronika " sheetId="83" r:id="rId3"/>
    <sheet name="pojazdy " sheetId="6" r:id="rId4"/>
    <sheet name="środki trwałe" sheetId="92" r:id="rId5"/>
    <sheet name="maszyny" sheetId="94" r:id="rId6"/>
    <sheet name="lokalizacje" sheetId="93" r:id="rId7"/>
    <sheet name="Szkodowość" sheetId="104" r:id="rId8"/>
  </sheets>
  <definedNames>
    <definedName name="_xlnm._FilterDatabase" localSheetId="2" hidden="1">'elektronika '!$A$3:$IS$3</definedName>
    <definedName name="_xlnm.Print_Area" localSheetId="1">budynki!$A$1:$Z$458</definedName>
    <definedName name="_xlnm.Print_Area" localSheetId="2">'elektronika '!$A$1:$D$606</definedName>
    <definedName name="_xlnm.Print_Area" localSheetId="0">'informacje ogólne'!$A$1:$I$20</definedName>
    <definedName name="_xlnm.Print_Area" localSheetId="6">lokalizacje!$A$1:$C$27</definedName>
    <definedName name="_xlnm.Print_Area" localSheetId="5">maszyny!$A$1:$J$68</definedName>
    <definedName name="_xlnm.Print_Area" localSheetId="3">'pojazdy '!$A$1:$X$28</definedName>
    <definedName name="_xlnm.Print_Area" localSheetId="7">Szkodowość!$A$1:$E$26</definedName>
    <definedName name="_xlnm.Print_Area" localSheetId="4">'środki trwałe'!$A$1:$F$19</definedName>
  </definedNames>
  <calcPr calcId="152511"/>
</workbook>
</file>

<file path=xl/calcChain.xml><?xml version="1.0" encoding="utf-8"?>
<calcChain xmlns="http://schemas.openxmlformats.org/spreadsheetml/2006/main">
  <c r="D316" i="83" l="1"/>
  <c r="C11" i="92"/>
  <c r="D104" i="83" l="1"/>
  <c r="D115" i="83"/>
  <c r="D117" i="83" s="1"/>
  <c r="H368" i="89"/>
  <c r="C7" i="92"/>
  <c r="C4" i="92"/>
  <c r="D42" i="83"/>
  <c r="D34" i="83"/>
  <c r="H278" i="89"/>
  <c r="C15" i="92"/>
  <c r="D493" i="83"/>
  <c r="D535" i="83"/>
  <c r="H431" i="89"/>
  <c r="D19" i="104"/>
  <c r="D329" i="83"/>
  <c r="E24" i="104"/>
  <c r="D24" i="104"/>
  <c r="D26" i="104" s="1"/>
  <c r="D10" i="104"/>
  <c r="C8" i="92"/>
  <c r="D236" i="83"/>
  <c r="D180" i="83"/>
  <c r="D422" i="83"/>
  <c r="D415" i="83"/>
  <c r="D403" i="83"/>
  <c r="D398" i="83"/>
  <c r="D120" i="83"/>
  <c r="D406" i="83"/>
  <c r="D595" i="83"/>
  <c r="D598" i="83"/>
  <c r="D453" i="83"/>
  <c r="D459" i="83"/>
  <c r="D382" i="83"/>
  <c r="D364" i="83"/>
  <c r="D305" i="83"/>
  <c r="D302" i="83"/>
  <c r="D275" i="83"/>
  <c r="D278" i="83"/>
  <c r="D425" i="83"/>
  <c r="D431" i="83"/>
  <c r="D439" i="83"/>
  <c r="D241" i="83"/>
  <c r="D253" i="83"/>
  <c r="D90" i="83"/>
  <c r="D79" i="83"/>
  <c r="D59" i="83"/>
  <c r="D52" i="83"/>
  <c r="C5" i="92"/>
  <c r="H439" i="89"/>
  <c r="H389" i="89"/>
  <c r="H376" i="89"/>
  <c r="H300" i="89"/>
  <c r="H354" i="89"/>
  <c r="H351" i="89"/>
  <c r="H337" i="89"/>
  <c r="H331" i="89"/>
  <c r="H323" i="89"/>
  <c r="H317" i="89"/>
  <c r="H316" i="89"/>
  <c r="D542" i="83"/>
  <c r="D575" i="83"/>
  <c r="H458" i="89"/>
  <c r="G58" i="94"/>
  <c r="H412" i="89"/>
  <c r="H392" i="89"/>
  <c r="H285" i="89"/>
  <c r="D539" i="83"/>
  <c r="G34" i="94"/>
  <c r="G68" i="94"/>
  <c r="H409" i="89"/>
  <c r="G62" i="94"/>
  <c r="G45" i="94"/>
  <c r="G48" i="94"/>
  <c r="H424" i="89"/>
  <c r="H434" i="89"/>
  <c r="H450" i="89"/>
  <c r="D39" i="83"/>
  <c r="G51" i="94"/>
  <c r="G65" i="94"/>
  <c r="G54" i="94"/>
  <c r="C602" i="83" l="1"/>
  <c r="H355" i="89"/>
  <c r="J461" i="89" s="1"/>
  <c r="E602" i="83"/>
  <c r="C604" i="83"/>
  <c r="C603" i="83"/>
  <c r="C606" i="83" s="1"/>
  <c r="E603" i="83"/>
  <c r="E604" i="83"/>
  <c r="C19" i="92"/>
  <c r="H460" i="89" l="1"/>
  <c r="H459" i="89"/>
  <c r="H461" i="89"/>
</calcChain>
</file>

<file path=xl/sharedStrings.xml><?xml version="1.0" encoding="utf-8"?>
<sst xmlns="http://schemas.openxmlformats.org/spreadsheetml/2006/main" count="4468" uniqueCount="1902">
  <si>
    <t>Urząd Gminy</t>
  </si>
  <si>
    <t>1. Urząd Gminy</t>
  </si>
  <si>
    <t>Ośrodek Sportu i Rekreacji</t>
  </si>
  <si>
    <t>2. Ośrodek Sportu i Rekreacji</t>
  </si>
  <si>
    <t>Zespół Placówek Oświatowych w Koniecznie</t>
  </si>
  <si>
    <t>OSP</t>
  </si>
  <si>
    <t>4. Zespół Placówek Oświatowych w Koniecznie</t>
  </si>
  <si>
    <t>Zespół Placówek Oświatowych nr 2</t>
  </si>
  <si>
    <t>5. Zespół Placówek Oświatowych nr 2</t>
  </si>
  <si>
    <t>Zespół Placówek Oświatowych w Kurzelowie</t>
  </si>
  <si>
    <t>6. Zespół Placówek Oświatowych w Kurzelowie</t>
  </si>
  <si>
    <t>Biblioteka Publiczna we Włoszczowie</t>
  </si>
  <si>
    <t>9. Biblioteka Publiczna we Włoszczowie</t>
  </si>
  <si>
    <t>Przedszkole Samorządowe nr 2 we Włoszczowie</t>
  </si>
  <si>
    <t>10. Przedszkole Samorządowe nr 2 we Włoszczowie</t>
  </si>
  <si>
    <t>Szkoła Podstawowa w Czarncy</t>
  </si>
  <si>
    <t>11. Szkoła Podstawowa w Czarncy</t>
  </si>
  <si>
    <t>12. Dom Kultury w Kurzelowie</t>
  </si>
  <si>
    <t>13. Dom Kultury we Wloszczowie</t>
  </si>
  <si>
    <t>13. Dom Kultury we Włoszczowie</t>
  </si>
  <si>
    <t>15. Ośrodek Pomocy Społecznej we Włoszczowie</t>
  </si>
  <si>
    <t>14. Zespół Placówek Oświatowych nr 1</t>
  </si>
  <si>
    <t>Dom Kultury w Kurzelowie</t>
  </si>
  <si>
    <t>Zespół Placówek Oświatowych nr 1</t>
  </si>
  <si>
    <t>Dom Kultury we Włoszczowie</t>
  </si>
  <si>
    <t>Ośrodek Pomocy Społecznej we Włoszczowie</t>
  </si>
  <si>
    <t>Łączna wartość sprzętu elektronicznego stacjonarnego:</t>
  </si>
  <si>
    <t>Łączna wartość sprzętu elektronicznego przenośngo:</t>
  </si>
  <si>
    <t>Łączna wartość monitoringu wizyjnego:</t>
  </si>
  <si>
    <t>Łączna wartość sprzętu elektronicznego:</t>
  </si>
  <si>
    <t>INFORMACJA O MAJĄTKU TRWAŁYM</t>
  </si>
  <si>
    <t>Poj.</t>
  </si>
  <si>
    <t>Dopuszczalna masa całkowita</t>
  </si>
  <si>
    <t>Okres ubezpieczenia OC i NW</t>
  </si>
  <si>
    <t>Okres ubezpieczenia AC i KR</t>
  </si>
  <si>
    <t>Adres</t>
  </si>
  <si>
    <t xml:space="preserve">Środki trwałe </t>
  </si>
  <si>
    <t xml:space="preserve">W tym zbiory bibioteczne </t>
  </si>
  <si>
    <t>Tabela nr 3 - Wykaz sprzętu elektronicznego w Gminie Włoszczowa</t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</si>
  <si>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stacjonarnego</t>
    </r>
  </si>
  <si>
    <r>
      <t xml:space="preserve">Wykaz sprzętu elektronicznego </t>
    </r>
    <r>
      <rPr>
        <b/>
        <i/>
        <u/>
        <sz val="10"/>
        <rFont val="Arial"/>
        <family val="2"/>
        <charset val="238"/>
      </rPr>
      <t>przenośnego</t>
    </r>
    <r>
      <rPr>
        <b/>
        <i/>
        <sz val="10"/>
        <rFont val="Arial"/>
        <family val="2"/>
        <charset val="238"/>
      </rPr>
      <t xml:space="preserve"> </t>
    </r>
  </si>
  <si>
    <t>RAZEM</t>
  </si>
  <si>
    <t>PKD</t>
  </si>
  <si>
    <t>L.p.</t>
  </si>
  <si>
    <t>Nazwa jednostki</t>
  </si>
  <si>
    <t>NIP</t>
  </si>
  <si>
    <t>REGON</t>
  </si>
  <si>
    <t>Liczba pracowników</t>
  </si>
  <si>
    <t>lokalizacja (adres)</t>
  </si>
  <si>
    <t>Data I rejestracji</t>
  </si>
  <si>
    <t>Ilość miejsc</t>
  </si>
  <si>
    <t>Ładowność</t>
  </si>
  <si>
    <t>Zabezpieczenia przeciwkradzieżowe</t>
  </si>
  <si>
    <t>Przebieg</t>
  </si>
  <si>
    <t>Jednostka</t>
  </si>
  <si>
    <t>Razem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</si>
  <si>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</si>
  <si>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</si>
  <si>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</si>
  <si>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</si>
  <si>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</si>
  <si>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</si>
  <si>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</si>
  <si>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</si>
  <si>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</si>
  <si>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</si>
  <si>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</si>
  <si>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Lokalizacja (adres)</t>
  </si>
  <si>
    <t>Zabezpieczenia (znane zabezpieczenia p-poż i przeciw kradzieżowe)</t>
  </si>
  <si>
    <t>Wykaz monitoringu wizyjnego</t>
  </si>
  <si>
    <t>Nazwa maszyny (urządzenia)</t>
  </si>
  <si>
    <t>Numer seryjny</t>
  </si>
  <si>
    <t>Moc, wydajność, cinienie</t>
  </si>
  <si>
    <t>Producent</t>
  </si>
  <si>
    <t>Suma ubezpieczenia</t>
  </si>
  <si>
    <t xml:space="preserve">opis zabezpieczeń przed awarią (dodatkowe do wymaganych przepisami lub zaleceniami producenta)                 </t>
  </si>
  <si>
    <t>Czy maszyna (urządzenie) jest eksploatowana pod ziemią? (TAK/NIE)</t>
  </si>
  <si>
    <t>Miejsce ubezpieczenia (adres)</t>
  </si>
  <si>
    <t>Liczba uczniów/ wychowanków/ pensjonariuszy</t>
  </si>
  <si>
    <t>Rodzaj prowadzonej działalności (opisowo)</t>
  </si>
  <si>
    <t>lp.</t>
  </si>
  <si>
    <t xml:space="preserve">nazwa budynku/ budowli </t>
  </si>
  <si>
    <t xml:space="preserve">przeznaczenie budynku/ budowli </t>
  </si>
  <si>
    <t>Rodzaj materiałów budowlanych, z jakich wykonano budynek</t>
  </si>
  <si>
    <t>powierzchnia użytkowa (w m²)**</t>
  </si>
  <si>
    <t>ilość kondygnacji</t>
  </si>
  <si>
    <t>czy budynek jest podpiwniczony?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</si>
  <si>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</si>
  <si>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</si>
  <si>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</si>
  <si>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</si>
  <si>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</si>
  <si>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</si>
  <si>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</si>
  <si>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</si>
  <si>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</si>
  <si>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Tabela nr 2 - Wykaz budynków i budowli w Gminie Włoszczowa</t>
  </si>
  <si>
    <t xml:space="preserve">Rok produkcji  </t>
  </si>
  <si>
    <t>Dane pojazdów/ pojazdów wolnobieżnych</t>
  </si>
  <si>
    <t>3. Włoszczowski Zakład Wodociągów i Kanalizacji</t>
  </si>
  <si>
    <t>Tabela nr 4 - Wykaz pojazdów w Gminie Włoszczowa</t>
  </si>
  <si>
    <t>WYKAZ LOKALIZACJI, W KTÓRYCH PROWADZONA JEST DZIAŁALNOŚĆ ORAZ LOKALIZACJI, GDZIE ZNAJDUJE SIĘ MIENIE NALEŻĄCE DO JEDNOSTEK GMINY WŁOSZCZOWA (nie wykazane w załączniku nr 1 - poniższy wykaz nie musi być pełnym wykazem lokalizacji)</t>
  </si>
  <si>
    <t xml:space="preserve"> 15. Ośrodek Pomocy Społecznej</t>
  </si>
  <si>
    <t>Tabela nr 1 - Informacje ogólne</t>
  </si>
  <si>
    <t>GMINA WŁOSZCZOWA REGON 291009923, NIP 609-00-02-217</t>
  </si>
  <si>
    <t>Włoszczowski Zakład Wodociągów i Kanalizacji</t>
  </si>
  <si>
    <t>Tabela nr 5</t>
  </si>
  <si>
    <t>Tabela nr 6 - Wykaz maszyn i urządzeń do ubezpieczenia od uszkodzeń (od wszystkich ryzyk)</t>
  </si>
  <si>
    <t>Tabela nr 7</t>
  </si>
  <si>
    <t>656-18-12-514</t>
  </si>
  <si>
    <t>000330134</t>
  </si>
  <si>
    <t>ul. Wiśniowa 43</t>
  </si>
  <si>
    <t>sportowo-rekreacyjna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</si>
  <si>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</si>
  <si>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</si>
  <si>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</si>
  <si>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</si>
  <si>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</si>
  <si>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</si>
  <si>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</si>
  <si>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</si>
  <si>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</si>
  <si>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</si>
  <si>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</si>
  <si>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</si>
  <si>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TAK</t>
  </si>
  <si>
    <t>NIE</t>
  </si>
  <si>
    <t>dobry</t>
  </si>
  <si>
    <t>dostateczny</t>
  </si>
  <si>
    <t>Zestaw komputerowy</t>
  </si>
  <si>
    <t>3600Z</t>
  </si>
  <si>
    <t>tak</t>
  </si>
  <si>
    <t>Ogrodzenie</t>
  </si>
  <si>
    <t>nie</t>
  </si>
  <si>
    <t>ogrodzenie</t>
  </si>
  <si>
    <t>cegła</t>
  </si>
  <si>
    <t>dobra</t>
  </si>
  <si>
    <t>13.</t>
  </si>
  <si>
    <t>14.</t>
  </si>
  <si>
    <t>15.</t>
  </si>
  <si>
    <t>nie dotyczy</t>
  </si>
  <si>
    <t>656-18-12-483</t>
  </si>
  <si>
    <t>290017116</t>
  </si>
  <si>
    <t>9101A</t>
  </si>
  <si>
    <t>Tak</t>
  </si>
  <si>
    <t>Nie</t>
  </si>
  <si>
    <t>Włoszczowa, ul. Kościuszki 11</t>
  </si>
  <si>
    <t>Beton komórkowy</t>
  </si>
  <si>
    <t>Betonowe</t>
  </si>
  <si>
    <t>Stropo-dach betonowy, papa termozgrzewalna</t>
  </si>
  <si>
    <t>Brak</t>
  </si>
  <si>
    <t>Urządzenie wielofunkcyjne HP Pro 8600</t>
  </si>
  <si>
    <t>Urządzenie wielofunkcyjne Brother MFC</t>
  </si>
  <si>
    <t>Aparat cyfrowy BenQ LR 100</t>
  </si>
  <si>
    <t>Laptop HP 250</t>
  </si>
  <si>
    <t>Projektor CP-DX 250 Hitachi</t>
  </si>
  <si>
    <t>Bebelno Wieś</t>
  </si>
  <si>
    <t>2 gaśnice proszkowe</t>
  </si>
  <si>
    <t>Czarnca</t>
  </si>
  <si>
    <t>1 gaśnica proszkowa</t>
  </si>
  <si>
    <t>Konieczno</t>
  </si>
  <si>
    <t>Kurzelów</t>
  </si>
  <si>
    <t>Kserokopiarka</t>
  </si>
  <si>
    <t>656-18-11-058</t>
  </si>
  <si>
    <t>29051903</t>
  </si>
  <si>
    <t>8899Z</t>
  </si>
  <si>
    <t>ul. Partyzantów 14, 29-100 Włoszczowa</t>
  </si>
  <si>
    <t>pomoc społeczna</t>
  </si>
  <si>
    <t>bardzo dobry</t>
  </si>
  <si>
    <t>656-18-11-087</t>
  </si>
  <si>
    <t>001236762</t>
  </si>
  <si>
    <t>9004Z</t>
  </si>
  <si>
    <t>brak</t>
  </si>
  <si>
    <t>OC</t>
  </si>
  <si>
    <t>3. Włoszczowski Zakład Wodociągów i Kanalizacji sp z o.o.</t>
  </si>
  <si>
    <t>czy budynek jest użytkowany? (TAK/NIE)</t>
  </si>
  <si>
    <t>czy jest to budynek zabytkowy, podlegający nadzorowi konserwatora zabytków?</t>
  </si>
  <si>
    <t xml:space="preserve">zabezpieczenia
(znane zabiezpieczenia p-poż i przeciw kradzieżowe)   </t>
  </si>
  <si>
    <t>Przeprowadzone remonty i modernizacje</t>
  </si>
  <si>
    <t>czy jest wyposażony w windę? (TAK/NIE)</t>
  </si>
  <si>
    <t>instalacja elektryczna</t>
  </si>
  <si>
    <t>Rok budowy</t>
  </si>
  <si>
    <t>Serwer</t>
  </si>
  <si>
    <t>Aparat fotograficzny</t>
  </si>
  <si>
    <t xml:space="preserve">Wykaz monitoringu wizyjnego - system kamer itp. (do 5 lat) </t>
  </si>
  <si>
    <t>Budynek</t>
  </si>
  <si>
    <t>Kulturalno-administracyjna</t>
  </si>
  <si>
    <t>Garaż</t>
  </si>
  <si>
    <t>Gospodarcza</t>
  </si>
  <si>
    <t>Przyłącze wodociągowe</t>
  </si>
  <si>
    <t>Gaśnice proszkowe-szt. 10; hydranty;czujniki i urządzenia alarnowe-informacja Straż Pożarna</t>
  </si>
  <si>
    <t>Włoszczowa, ul. Wiśniowa 19</t>
  </si>
  <si>
    <t>Cegła silikatowa</t>
  </si>
  <si>
    <t>Drewniana – papa</t>
  </si>
  <si>
    <t>Dobry</t>
  </si>
  <si>
    <t>TAK częściowo</t>
  </si>
  <si>
    <t>zły</t>
  </si>
  <si>
    <t>Projektor Vivitek</t>
  </si>
  <si>
    <t>Drukarka</t>
  </si>
  <si>
    <t>Komputer PC/DELL</t>
  </si>
  <si>
    <t xml:space="preserve">Shure PG 14 PG30-R10 system bezprzew.nagłowny szt.4 </t>
  </si>
  <si>
    <t xml:space="preserve">GEF GTB HDBT POL </t>
  </si>
  <si>
    <t xml:space="preserve">GEF GTB HDFST 144 BLK </t>
  </si>
  <si>
    <t>Monitor TFT/GG/With</t>
  </si>
  <si>
    <t xml:space="preserve">Zestaw komputerowy </t>
  </si>
  <si>
    <t>Monitor LCD/LED 24</t>
  </si>
  <si>
    <t>Drukarka OKI ML 3320</t>
  </si>
  <si>
    <t>Odtwarzacz CDN NUMARK</t>
  </si>
  <si>
    <t>Studio nagrań wyposażenie</t>
  </si>
  <si>
    <t>Aparat fotograficzny Canon EOS 7D</t>
  </si>
  <si>
    <t>Pianino ROLAND</t>
  </si>
  <si>
    <t>Budynek magazynowy</t>
  </si>
  <si>
    <t>stropodach pokryty papą</t>
  </si>
  <si>
    <t>Skoda</t>
  </si>
  <si>
    <t>immobiliser</t>
  </si>
  <si>
    <t>Rodzaj         (osobowy/ ciężarowy/ specjalny)</t>
  </si>
  <si>
    <t>Suma ubezpieczenia (wartość pojazdu z VAT)</t>
  </si>
  <si>
    <t>Ryzyka podlegające ubezpieczeniu w danym pojeździe</t>
  </si>
  <si>
    <r>
      <t>Zielona Karta</t>
    </r>
    <r>
      <rPr>
        <sz val="10"/>
        <rFont val="Arial"/>
        <family val="2"/>
        <charset val="238"/>
      </rPr>
      <t xml:space="preserve"> (kraj)</t>
    </r>
  </si>
  <si>
    <t>NW</t>
  </si>
  <si>
    <t>AC/KR</t>
  </si>
  <si>
    <t>ASS</t>
  </si>
  <si>
    <t>Środowiskowy Dom Samopomocy</t>
  </si>
  <si>
    <t>ośrodek dla osób niepełnosprawnych z terenu gminy Włoszczowa</t>
  </si>
  <si>
    <t>T</t>
  </si>
  <si>
    <t>N</t>
  </si>
  <si>
    <t>os. Broniewskiego 7a, 29-100 Włoszczowa</t>
  </si>
  <si>
    <t>Świetlica Środowiskowa</t>
  </si>
  <si>
    <t>budynek przeznaczony dla dzieci w wieku szkolnym</t>
  </si>
  <si>
    <t>Gaśnice, rolety antywłamaniowe (okna i drzwi)</t>
  </si>
  <si>
    <t>Wypożyczalnia Sprzętu Rehabilitacyjnego</t>
  </si>
  <si>
    <t>wypożyczanie sprzętu rehabilitacyjnego</t>
  </si>
  <si>
    <t>os. Broniewskiego 7a,29-100 Włoszczowa</t>
  </si>
  <si>
    <t>Ośrodek Pomocy Społecznej</t>
  </si>
  <si>
    <t>pomieszczenia biurowe</t>
  </si>
  <si>
    <t>Gaśnice, hydranty, instalacja alarmowa</t>
  </si>
  <si>
    <t>Ekran AVTek elektryczny Video 240x180</t>
  </si>
  <si>
    <t>Zestaw multimedialny (Telewizor+zestaw konferencyjny+mikrofon)</t>
  </si>
  <si>
    <t>zestaw komputerowy NTT z monitorem HP 23"</t>
  </si>
  <si>
    <t>komputer DELL VOSTRO V3902I5-4460 4GB 500GB WIN PRO</t>
  </si>
  <si>
    <t>drukarka HP LaserJet Pro 400</t>
  </si>
  <si>
    <t>przełącznik HP SWITCH</t>
  </si>
  <si>
    <t>telefax PANASONIC KX-FC268PD-T</t>
  </si>
  <si>
    <t>switch D-LINK DGS-1016D GIGAEXPRESS 10/100/1000</t>
  </si>
  <si>
    <t>skaner EPSON V37</t>
  </si>
  <si>
    <t>drukarka HP OFFICE JET PRO 8100 WIFI</t>
  </si>
  <si>
    <t xml:space="preserve">Projektor BenQ MX717 DLP </t>
  </si>
  <si>
    <t>Radiomagnetofon grundig 3720 RRCD</t>
  </si>
  <si>
    <t>Aparat cyfrowy Nikon L810</t>
  </si>
  <si>
    <t>ups APC Back-UPS AS 700VA</t>
  </si>
  <si>
    <t>dysk zewnętrzny</t>
  </si>
  <si>
    <t>ups DIGITUS 1500VA LINE INTERAKTIV</t>
  </si>
  <si>
    <t>laptop LENOVO G50-70 WIN 8.1 PRO</t>
  </si>
  <si>
    <t>mikrofon SHURE SM58SE</t>
  </si>
  <si>
    <t>aparat do masażu MG 81</t>
  </si>
  <si>
    <t>wzmacniacz z kolumną</t>
  </si>
  <si>
    <t>Telewizja przemysłowa (budynek Środowiskowego Domu Samopomocy)</t>
  </si>
  <si>
    <t xml:space="preserve">Dacia </t>
  </si>
  <si>
    <t>UU10SDA3549805292</t>
  </si>
  <si>
    <t>sam. osobowy</t>
  </si>
  <si>
    <t>12-12-2013</t>
  </si>
  <si>
    <t>Volkswagen</t>
  </si>
  <si>
    <t>WV2ZZZ7HZ9H129924</t>
  </si>
  <si>
    <t>osobowy przystosowany do przewozu osób na wózkach inwalidzkich</t>
  </si>
  <si>
    <t>23-07-2009</t>
  </si>
  <si>
    <t xml:space="preserve">Budynek hali sportowej </t>
  </si>
  <si>
    <t>Pawilon Sportowy I</t>
  </si>
  <si>
    <t>na zajęcia sportowe i rekreacyjne</t>
  </si>
  <si>
    <t>Budynek gospodarczy Stadionu</t>
  </si>
  <si>
    <t>jw.</t>
  </si>
  <si>
    <t>Pawilon Sportowy II</t>
  </si>
  <si>
    <t>Szopa Garaż</t>
  </si>
  <si>
    <t xml:space="preserve">do przechowywania sprzętu, </t>
  </si>
  <si>
    <t>Skatepark</t>
  </si>
  <si>
    <t>Muszla koncertowa</t>
  </si>
  <si>
    <t>na zajęcia rekreacyjne i rozrywkowe</t>
  </si>
  <si>
    <t xml:space="preserve"> Kontener/ Garaż </t>
  </si>
  <si>
    <t xml:space="preserve">na działalność sportowo-rekreacyjną </t>
  </si>
  <si>
    <t>Wiata stadionowa (2szt.)</t>
  </si>
  <si>
    <t>budki dla zawodników rezerwowych</t>
  </si>
  <si>
    <t>Budowle wodne-pokład drewniany</t>
  </si>
  <si>
    <t>pokład drewniany na KLEKOCIE</t>
  </si>
  <si>
    <t>Budowle wodne - Zbiornik Klekot</t>
  </si>
  <si>
    <t>zbiornik wodny KLEKOT</t>
  </si>
  <si>
    <t>Gaśnice, hydranty, czujniki,i urządzenia alarmowe</t>
  </si>
  <si>
    <t>ul. Wiśniowa 2 Włoszczowa</t>
  </si>
  <si>
    <t>ul. Wiśniowa 66 Włoszczowa</t>
  </si>
  <si>
    <t>Kraty w oknach</t>
  </si>
  <si>
    <t>Gaśnice, hydranty, czujniki alarmowe</t>
  </si>
  <si>
    <t>gaśnice,hydranty, czujniki i urządzenia alarmowe</t>
  </si>
  <si>
    <t>j.w.</t>
  </si>
  <si>
    <t>ul. Wiśniowa 43 Włoszczowa</t>
  </si>
  <si>
    <t>Klekot k/Łachowa</t>
  </si>
  <si>
    <t>cegła silikatowa, beton komórkowy</t>
  </si>
  <si>
    <t>blacha/papa</t>
  </si>
  <si>
    <t>cegła silikatowa</t>
  </si>
  <si>
    <t>stropodach żelbetonowy pokryty papą</t>
  </si>
  <si>
    <t>beton koórkowy,        suporeks, cegła</t>
  </si>
  <si>
    <t>papa termozgrzewalna</t>
  </si>
  <si>
    <t>b.dobry</t>
  </si>
  <si>
    <t>do remontu</t>
  </si>
  <si>
    <t>2339,27m2</t>
  </si>
  <si>
    <t>208,12m2</t>
  </si>
  <si>
    <t>12,80m2</t>
  </si>
  <si>
    <t>63,83m2</t>
  </si>
  <si>
    <t>Sprzęt nagłaśniający na obiekcie Krytego Basenu</t>
  </si>
  <si>
    <t>Tablica elektryczna</t>
  </si>
  <si>
    <t>Telewizor na ścianę</t>
  </si>
  <si>
    <t>System grający z nagłośnieniem</t>
  </si>
  <si>
    <t xml:space="preserve">Projektor </t>
  </si>
  <si>
    <t>Tablet</t>
  </si>
  <si>
    <t>Laptopy - szt.2</t>
  </si>
  <si>
    <t>Radiomagnetofon</t>
  </si>
  <si>
    <t xml:space="preserve">Automat szorujący </t>
  </si>
  <si>
    <t>ul. Wiśniowa 2</t>
  </si>
  <si>
    <t>System nawadniający z osprzętem</t>
  </si>
  <si>
    <t>ul. Wiśniowa66</t>
  </si>
  <si>
    <t>Budynek stacji transformatorowej</t>
  </si>
  <si>
    <t>Transformator olejowy</t>
  </si>
  <si>
    <t>Dźwig dla osób niepełnosprawnych</t>
  </si>
  <si>
    <t>ul.Wiśniowa 43</t>
  </si>
  <si>
    <t>Dźwig 13-osobowy</t>
  </si>
  <si>
    <t>Maszyna czyszcząco-szorująca</t>
  </si>
  <si>
    <t>ul. Wiśniowa 43  Włoszczowa</t>
  </si>
  <si>
    <t>Budynek stacji trafo</t>
  </si>
  <si>
    <t>Budynek techniczo-socjalny</t>
  </si>
  <si>
    <t>Składowsko osadu</t>
  </si>
  <si>
    <t>Reaktor biologiczny</t>
  </si>
  <si>
    <t>Osadnik końcowy</t>
  </si>
  <si>
    <t>Budynek skratki i piasku</t>
  </si>
  <si>
    <t xml:space="preserve">Hala Dmuchaw </t>
  </si>
  <si>
    <t>Hala pras</t>
  </si>
  <si>
    <t>2/43</t>
  </si>
  <si>
    <t xml:space="preserve">Stacja zlewna do odbioru ścieków dowożonych </t>
  </si>
  <si>
    <t>6/65</t>
  </si>
  <si>
    <t>Stacja zlewna</t>
  </si>
  <si>
    <t>2/52</t>
  </si>
  <si>
    <t>Hydrofornia stacja ujęcia wody Wł-wa</t>
  </si>
  <si>
    <t>2/149</t>
  </si>
  <si>
    <t xml:space="preserve">Budynek stacji trafo Wł-wa </t>
  </si>
  <si>
    <t>Komora zasuwana</t>
  </si>
  <si>
    <t>Budynek obsługi pomp na ujęciu wody</t>
  </si>
  <si>
    <t>Studnia SW I ujęcie wody Czarnieckiego</t>
  </si>
  <si>
    <t>Ogrodzenie terenu ujęcie wody Czarnieckiego</t>
  </si>
  <si>
    <t>Komora zasuwana żelbetowa zbiorników</t>
  </si>
  <si>
    <t>1/15</t>
  </si>
  <si>
    <t xml:space="preserve">Budynek pompowni na ujęciu wody Włoszczowa </t>
  </si>
  <si>
    <t>Hydrofor ul. Jędrzejowska Włoszczowa</t>
  </si>
  <si>
    <t>Budynek hydroforni ul. Jędrzejowska</t>
  </si>
  <si>
    <t>Budynek hydrofoni Pl. Wolności Wł-wa</t>
  </si>
  <si>
    <t>Ujęcie wody Konieczno</t>
  </si>
  <si>
    <t>Ujęcie wody Dąbie</t>
  </si>
  <si>
    <t>Ujęcie wody Danków Mały-Budynki</t>
  </si>
  <si>
    <t>Studnia głębinowa wierc. Q 300</t>
  </si>
  <si>
    <t>2/151</t>
  </si>
  <si>
    <t>Studnia głębinowa 8-6 118</t>
  </si>
  <si>
    <t>2/152</t>
  </si>
  <si>
    <t>Studnia głębinowa SW-1</t>
  </si>
  <si>
    <t>2/153</t>
  </si>
  <si>
    <t>Linia napowietrznia 15 KM 210mb</t>
  </si>
  <si>
    <t>Pompownia ścieków P1</t>
  </si>
  <si>
    <t>2/195</t>
  </si>
  <si>
    <t>Popmpowania ścieków P1A ul. Składowa Kurzelów</t>
  </si>
  <si>
    <t>Popmpowania ścieków P1B ul. Leśna Kurzelów</t>
  </si>
  <si>
    <t>Popmpowania ścieków P1C ul. Kręta Kurzelów</t>
  </si>
  <si>
    <t>Sieć kablowa i oświetleniowa</t>
  </si>
  <si>
    <t>2/54</t>
  </si>
  <si>
    <t>dozorca</t>
  </si>
  <si>
    <t>Włoszczowa ul. Wiejska 55</t>
  </si>
  <si>
    <t>gaśnice; hydrant, dozorca</t>
  </si>
  <si>
    <t xml:space="preserve">Włoszczowa ul.Czarnieckiego </t>
  </si>
  <si>
    <t>Włoszczowa ul.Koniecpolska</t>
  </si>
  <si>
    <t>Wł-wa ul. Jędrzejowska</t>
  </si>
  <si>
    <t>Wł-wa Pl. Wolności</t>
  </si>
  <si>
    <t>gaśnice, hydrant</t>
  </si>
  <si>
    <t>Konieczno gm. Woszczowa</t>
  </si>
  <si>
    <t>Dabie gm. Włoszczowa</t>
  </si>
  <si>
    <t>gaśnice, hydrant, krata w oknie</t>
  </si>
  <si>
    <t>Wł-wa oś. Broniewskiego</t>
  </si>
  <si>
    <t>Wł-wa ul. Wiśniowa</t>
  </si>
  <si>
    <t>Kurzelów ul. Składniowa</t>
  </si>
  <si>
    <t>Kurzelów ul. Kręta</t>
  </si>
  <si>
    <t>Kurzelów ul. Leśna</t>
  </si>
  <si>
    <t>Kopiarka NASHUATEC MP 2001SP</t>
  </si>
  <si>
    <t>Mieszadła zatapialne z kontrolerem wilgoci (3szt)</t>
  </si>
  <si>
    <t>Przemiennik częstotliwości  VACONO</t>
  </si>
  <si>
    <t>Przetwornica zestaw</t>
  </si>
  <si>
    <t>Przemiennik częstotliwości  VACON</t>
  </si>
  <si>
    <t>nazwa środka trwałego</t>
  </si>
  <si>
    <t>rok produkcji</t>
  </si>
  <si>
    <t>wartość (początkowa) - księgowa brutto</t>
  </si>
  <si>
    <t>Zestaw 4 loggerów Sebalog</t>
  </si>
  <si>
    <r>
      <t xml:space="preserve">2. Wykaz sprzętu elektronicznego </t>
    </r>
    <r>
      <rPr>
        <b/>
        <i/>
        <u/>
        <sz val="11"/>
        <rFont val="Arial"/>
        <family val="2"/>
        <charset val="238"/>
      </rPr>
      <t>przenośnego</t>
    </r>
    <r>
      <rPr>
        <b/>
        <i/>
        <sz val="11"/>
        <rFont val="Arial"/>
        <family val="2"/>
        <charset val="238"/>
      </rPr>
      <t xml:space="preserve"> </t>
    </r>
  </si>
  <si>
    <t>Ford</t>
  </si>
  <si>
    <t>Transit</t>
  </si>
  <si>
    <t>TLW MG40</t>
  </si>
  <si>
    <t>Ciężarowy</t>
  </si>
  <si>
    <t>29.11.2009</t>
  </si>
  <si>
    <t>Peugeot</t>
  </si>
  <si>
    <t>Partner XT</t>
  </si>
  <si>
    <t>VF3GCRHYB95154575</t>
  </si>
  <si>
    <t>TLW EL10</t>
  </si>
  <si>
    <t>20.06.2005</t>
  </si>
  <si>
    <t>Lublin</t>
  </si>
  <si>
    <t>SQL332212Y0042805</t>
  </si>
  <si>
    <t>TLW C334</t>
  </si>
  <si>
    <t>21.11.2000</t>
  </si>
  <si>
    <t>Opel</t>
  </si>
  <si>
    <t>Movano</t>
  </si>
  <si>
    <t>VNAJ9GMH630233315</t>
  </si>
  <si>
    <t>TLW PW30</t>
  </si>
  <si>
    <t>19.02.2004</t>
  </si>
  <si>
    <t>Daf</t>
  </si>
  <si>
    <t>55.250</t>
  </si>
  <si>
    <t>XLRAE55CF0L32M85</t>
  </si>
  <si>
    <t>TLW RM49</t>
  </si>
  <si>
    <t>26.04.2006</t>
  </si>
  <si>
    <t>Rydwan</t>
  </si>
  <si>
    <t>A750</t>
  </si>
  <si>
    <t>SYBA07504050001745</t>
  </si>
  <si>
    <t>TLWP934</t>
  </si>
  <si>
    <t>przyczepa</t>
  </si>
  <si>
    <t>27.12.2005</t>
  </si>
  <si>
    <t>SYBA0601060001166</t>
  </si>
  <si>
    <t>TLW Y042</t>
  </si>
  <si>
    <t>01.08.2006</t>
  </si>
  <si>
    <t>ZPC Świdnik</t>
  </si>
  <si>
    <t>SWH2360524B015349</t>
  </si>
  <si>
    <t>TLW Y004</t>
  </si>
  <si>
    <t>12.05.2005</t>
  </si>
  <si>
    <t>Wiola</t>
  </si>
  <si>
    <t>W1</t>
  </si>
  <si>
    <t>TLW KY52</t>
  </si>
  <si>
    <t>przyczepa z agregatem prądotwórczym</t>
  </si>
  <si>
    <t>06.02.2014</t>
  </si>
  <si>
    <t>Koparko ładowarka</t>
  </si>
  <si>
    <t>JCB 3CX</t>
  </si>
  <si>
    <t>JCB3CX4P91349465</t>
  </si>
  <si>
    <t>koparko-ładowaka</t>
  </si>
  <si>
    <t xml:space="preserve">Ujęcie wody, Secemin, </t>
  </si>
  <si>
    <t>zamek patentowy, hydrant</t>
  </si>
  <si>
    <t>Ujęcie wody, Żelisławiczki, gm. Secemin</t>
  </si>
  <si>
    <t>Ujęcie wody, Kuczków, gm. Secemin</t>
  </si>
  <si>
    <t>Przepompownia wody, Secemin ul. Jędrzejowska</t>
  </si>
  <si>
    <t>Oczyszczalnia, Secemin</t>
  </si>
  <si>
    <t>Ujęcie wody, Świerków, gm. Radków</t>
  </si>
  <si>
    <t>Oczyszczalnia, Radków</t>
  </si>
  <si>
    <t>Ujęcie wody, Dąbrówka, gm. Moskorzew</t>
  </si>
  <si>
    <t>Ujęcie wody, Moskorzew</t>
  </si>
  <si>
    <t>czy budynek jest przeznaczony do rozbiórki? (TAK/NIE)</t>
  </si>
  <si>
    <t>odległość od najbliższej rzeki lub innego zbiornika wodnego</t>
  </si>
  <si>
    <t>29-100 Włoszczowa, 
ul. Różana 16</t>
  </si>
  <si>
    <t>29-100 Włoszczowa, 
ul. Wiśniowa 19</t>
  </si>
  <si>
    <t>29-100 Włoszczowa
ul.Partyzantów 24</t>
  </si>
  <si>
    <t>29-100 Włoszczowa, 
ul. Kościuszki 11</t>
  </si>
  <si>
    <t>29-100 Włoszczowa,
Czarnca ul. Szkolna 16A</t>
  </si>
  <si>
    <t>29-100 Włoszczowa
Kurzelów, ul. Jana Brożka 7</t>
  </si>
  <si>
    <t>29-100 Włoszczowa
 ul. Partyzantów 14</t>
  </si>
  <si>
    <t>10km od zbiornika wodnego</t>
  </si>
  <si>
    <t>12km od zbiornika wodnego</t>
  </si>
  <si>
    <t xml:space="preserve">Traktor </t>
  </si>
  <si>
    <t>ul. Wiśniowa 66</t>
  </si>
  <si>
    <t>Odkurzacz basenowy</t>
  </si>
  <si>
    <t>29-100 Włoszczowa
ul. Partyzantów 14</t>
  </si>
  <si>
    <t>ściany zewnętrzne betonowe z ociepleniem styropianem i bloczkami gazobetonowymi, ścianki wewnętrzne murowane z cegły dziurawki</t>
  </si>
  <si>
    <t>fundamentowe betonowe</t>
  </si>
  <si>
    <t>na ryglach oparte płyty dachowa betonowe, korytkowe z pokryciem papą termozgrzewalną</t>
  </si>
  <si>
    <t>ściany z pustaków siporeksu</t>
  </si>
  <si>
    <t>żelbetonowe</t>
  </si>
  <si>
    <t>stropodach z płyt korytkowych pokryty papą</t>
  </si>
  <si>
    <t>bloczki gazo-betonowe i cegła</t>
  </si>
  <si>
    <t>strop lekki, podwieszony okładany obustronnie płytami gipso-kartonowymi na stelażu z kształtników aluminiowych</t>
  </si>
  <si>
    <t>stropodach z płyt korytkowych, dwuspadowy</t>
  </si>
  <si>
    <t>DOBRY</t>
  </si>
  <si>
    <t>NIE DOTYCZY</t>
  </si>
  <si>
    <t>711,13 m2</t>
  </si>
  <si>
    <t>parter</t>
  </si>
  <si>
    <t>60,60 m2</t>
  </si>
  <si>
    <t>125,06 m2</t>
  </si>
  <si>
    <t>277,91 m2</t>
  </si>
  <si>
    <t xml:space="preserve">Pralka Whirpool AWO </t>
  </si>
  <si>
    <t>suszarka elektryczna do rąk Merida TOP</t>
  </si>
  <si>
    <t>zestaw komputer DELL VOSTRO V3800 I3-4160 8GB z monitorem LCD BENQ GL2250 21,5"</t>
  </si>
  <si>
    <t>zestaw komputer DELL VOSTRO V3800 I3-4160 8GB</t>
  </si>
  <si>
    <t xml:space="preserve">zestaw komputer DELL VOSTRO V3800ST I3-4170 8GB z monitorem LCD BENQ </t>
  </si>
  <si>
    <t>monitor LCD 22MB 22" IPS LED DVD FULL</t>
  </si>
  <si>
    <t>Cyrkullator CR 7307 170w</t>
  </si>
  <si>
    <t>Kuchenka mikrofalowa Whirpool MWD 302 Sl</t>
  </si>
  <si>
    <t>laptop TOSHIBA SATELITE PRO R50-B-11C</t>
  </si>
  <si>
    <t>drukarka HP COLOR LASER JET PRO M476DN CF386</t>
  </si>
  <si>
    <t>niszczarka FELLOWES 53C</t>
  </si>
  <si>
    <t>niszczarka FELLOWES MICROSHRED 460MS</t>
  </si>
  <si>
    <t>odkurzacz ELEKTROLUX ZE337EL</t>
  </si>
  <si>
    <t>konsola XBOX 360</t>
  </si>
  <si>
    <t>garaże</t>
  </si>
  <si>
    <t>garażowo-gospodarczy</t>
  </si>
  <si>
    <t>ściany z pustaków</t>
  </si>
  <si>
    <t>żelbetowe z prętów żelaznych</t>
  </si>
  <si>
    <t>-</t>
  </si>
  <si>
    <t>78mb</t>
  </si>
  <si>
    <t>29-100 Włoszczowa
Partyzantów 14</t>
  </si>
  <si>
    <t>29-100 Włoszczowa
ul. Wiejska 55</t>
  </si>
  <si>
    <t>29 -100 Włoszczowa
Konieczno 80</t>
  </si>
  <si>
    <t>UPS (013)</t>
  </si>
  <si>
    <t>Wagosuszarka (013)</t>
  </si>
  <si>
    <t>Komputer (013)</t>
  </si>
  <si>
    <t>Zestawy komputerowe (3 szt) (013)</t>
  </si>
  <si>
    <t>Zestaw komputerowy (013)</t>
  </si>
  <si>
    <t>UPS (2 szt) (013)</t>
  </si>
  <si>
    <t>Drukarka termiczna Porti W40BT (013)</t>
  </si>
  <si>
    <t>Zestaw przenośny z kamera samojezdną</t>
  </si>
  <si>
    <t>Miernik MPI-530</t>
  </si>
  <si>
    <t>Wykrywacz EURO ACE (013)</t>
  </si>
  <si>
    <t>TMBLB75L0F6071997</t>
  </si>
  <si>
    <t>TLWSH77</t>
  </si>
  <si>
    <t>Mercedes-Benz</t>
  </si>
  <si>
    <t>ATEGO</t>
  </si>
  <si>
    <t>HDB9670271L95</t>
  </si>
  <si>
    <t>TLWSS44</t>
  </si>
  <si>
    <t>sam. Specj z zabudową ssąco-płuczącą do czyszcz kanalizacjj</t>
  </si>
  <si>
    <t>14.10.2015</t>
  </si>
  <si>
    <t>04.11.2015</t>
  </si>
  <si>
    <t>Komora zasuwna</t>
  </si>
  <si>
    <t>2/42</t>
  </si>
  <si>
    <t>Budynek komory krat</t>
  </si>
  <si>
    <t>1/20</t>
  </si>
  <si>
    <t>Budynek rozdzilni elektrycznej</t>
  </si>
  <si>
    <t>1/21</t>
  </si>
  <si>
    <t>1/19</t>
  </si>
  <si>
    <t>Komora zasuw przy zbiorniku wody -budynek</t>
  </si>
  <si>
    <t>1/18</t>
  </si>
  <si>
    <t>Barierki ochronne</t>
  </si>
  <si>
    <t>2/261</t>
  </si>
  <si>
    <t>Pompownia ścieków surowych</t>
  </si>
  <si>
    <t>2/47</t>
  </si>
  <si>
    <t xml:space="preserve">Pompownia osadu zagęszczacze </t>
  </si>
  <si>
    <t>2/45</t>
  </si>
  <si>
    <t>Pompownia recyrkulatu</t>
  </si>
  <si>
    <t>2/260</t>
  </si>
  <si>
    <t>Oświetlenie zewnętrzne</t>
  </si>
  <si>
    <t>2/258</t>
  </si>
  <si>
    <t>Przepompownie ścieków</t>
  </si>
  <si>
    <t>2/252</t>
  </si>
  <si>
    <t>Przepompownia Podzamcze</t>
  </si>
  <si>
    <t>2/251, 2/253</t>
  </si>
  <si>
    <t>Przepompownia Jedzrejowska</t>
  </si>
  <si>
    <t>2/254</t>
  </si>
  <si>
    <t>Sieci międzyobiektowe</t>
  </si>
  <si>
    <t>2/257</t>
  </si>
  <si>
    <t>Studnia SW-V z zasilaniem</t>
  </si>
  <si>
    <t>2/249, 2/246</t>
  </si>
  <si>
    <t>1/1</t>
  </si>
  <si>
    <t>1/4</t>
  </si>
  <si>
    <t>2/50</t>
  </si>
  <si>
    <t>2/49</t>
  </si>
  <si>
    <t>1/17</t>
  </si>
  <si>
    <t>1/2</t>
  </si>
  <si>
    <t>1/3</t>
  </si>
  <si>
    <t>1/10</t>
  </si>
  <si>
    <t>1/11</t>
  </si>
  <si>
    <t>2/247</t>
  </si>
  <si>
    <t>2/148, 1/14</t>
  </si>
  <si>
    <t>1/9</t>
  </si>
  <si>
    <t>2/142</t>
  </si>
  <si>
    <t>2/143</t>
  </si>
  <si>
    <t>2/177</t>
  </si>
  <si>
    <t>2/38, 8, 200, 176</t>
  </si>
  <si>
    <t>1/8</t>
  </si>
  <si>
    <t>2/199</t>
  </si>
  <si>
    <t>1/16</t>
  </si>
  <si>
    <t>2/201</t>
  </si>
  <si>
    <t>1/6</t>
  </si>
  <si>
    <t>1/12</t>
  </si>
  <si>
    <t>1/13</t>
  </si>
  <si>
    <t>1/7, 1/5, 2/129, 2/121</t>
  </si>
  <si>
    <t>2/154,155,156</t>
  </si>
  <si>
    <t>2/196</t>
  </si>
  <si>
    <t>2/197</t>
  </si>
  <si>
    <t>2/198</t>
  </si>
  <si>
    <t>Danków Mały gm. Wł-wa</t>
  </si>
  <si>
    <t>Włowszczowa ul. Wiejska 55</t>
  </si>
  <si>
    <t>Wł-wa ul. Wiejska 55</t>
  </si>
  <si>
    <t>Wł-wa ul. Partyzantów</t>
  </si>
  <si>
    <t>Wł-wa ul. Podzamcze</t>
  </si>
  <si>
    <t>Studnia SW II ujęcie wody Czarnickiego</t>
  </si>
  <si>
    <t>Studnia  ul. Jedrzejowska Wł-wa</t>
  </si>
  <si>
    <t>WFOOXXXTTF9J64035</t>
  </si>
  <si>
    <t>urządzenie ORKAN</t>
  </si>
  <si>
    <t>Rodzaj Wartości</t>
  </si>
  <si>
    <t>działalność obiektów kulturalnych</t>
  </si>
  <si>
    <t>Budynek biurowy</t>
  </si>
  <si>
    <t>działalność kulturalna</t>
  </si>
  <si>
    <t>gaśnice,hydranty,czujniki i urządzenie alarmowe,dozór - firma KARABELA Kielce</t>
  </si>
  <si>
    <t>cegła K2, porotherm</t>
  </si>
  <si>
    <t>płyty kanałowe-żelbetowe</t>
  </si>
  <si>
    <t>stropodach/papa-dach/blacha</t>
  </si>
  <si>
    <t>Od rzeki ponad 15 km</t>
  </si>
  <si>
    <t>budynek nowooddany do użytkowania</t>
  </si>
  <si>
    <t>Tak - platforma</t>
  </si>
  <si>
    <t>Serwer HP 360</t>
  </si>
  <si>
    <t>Klimatyzator GWH12RB-K2DNA3G/GWH12MB-K3DNE3G</t>
  </si>
  <si>
    <t>Komputer HP PROONE 400 G2      szt.8</t>
  </si>
  <si>
    <t>Komputer HP PROONE 400 G2      szt.7</t>
  </si>
  <si>
    <t>Centrala SLICAN IPM 032 RACK</t>
  </si>
  <si>
    <t>Fortigate 600D</t>
  </si>
  <si>
    <t>Nas Synology RS815RP</t>
  </si>
  <si>
    <t>Seitch zarządzalny ZyXEL</t>
  </si>
  <si>
    <t>Cyberpower PROF..RACK/TOWER XL LCD</t>
  </si>
  <si>
    <t>Szafa SSR z wyposażeniem</t>
  </si>
  <si>
    <t>Infokiosk INFO AKCENT</t>
  </si>
  <si>
    <t>Multiswitch MR-508 TERRA</t>
  </si>
  <si>
    <t>Bramki,urządzenie do skontrum- RFiD</t>
  </si>
  <si>
    <t>Drukarka KYOCERA P2135d</t>
  </si>
  <si>
    <t>Telewizor Philips LED 50PFH5300</t>
  </si>
  <si>
    <t>Projector Epson EH-TW5300+ekran i akcesoria</t>
  </si>
  <si>
    <t xml:space="preserve">Proel FREEPASS </t>
  </si>
  <si>
    <t>Odwarzacz SAMSUNG BD-J7500</t>
  </si>
  <si>
    <t>Stanowisko do kodowania etykiet</t>
  </si>
  <si>
    <t>Platforma INDOMO HP-221</t>
  </si>
  <si>
    <t>15/0665</t>
  </si>
  <si>
    <t>LIFTING ITALIA</t>
  </si>
  <si>
    <t>Włoszczowa, ul. Koścuszki 11</t>
  </si>
  <si>
    <t>Kocioł co typ EKO-PLUS</t>
  </si>
  <si>
    <t>1060/2318</t>
  </si>
  <si>
    <t>125kW</t>
  </si>
  <si>
    <t>PROTECH sp z o.o.</t>
  </si>
  <si>
    <t>działalność obirktów kulturalnych</t>
  </si>
  <si>
    <t>ok.15 km.</t>
  </si>
  <si>
    <t>47</t>
  </si>
  <si>
    <t>Gaśnice -5szt, hydranty -2 szt, instalacja alarmowa, rolety antywłamaniowe (okna i drzwi), monitoring</t>
  </si>
  <si>
    <t>Urządzenie wielofunkcyjne TOSHIBA E-STUDIO 233</t>
  </si>
  <si>
    <t>Komputer NTT Business WA800W</t>
  </si>
  <si>
    <t>zestaw komputer DELL VOSTRO V3800I5-4460 8GB z monitorem LED PHILIPS 223V 21,5"</t>
  </si>
  <si>
    <t>Terminal mobilny ACER TMB 113E</t>
  </si>
  <si>
    <t>Urządzenie wielofunkcyjne Samsung SL-M2875ND</t>
  </si>
  <si>
    <t>Zasilacz awaryjny UPS GT Power Box LCD 650VA</t>
  </si>
  <si>
    <t>Dokker</t>
  </si>
  <si>
    <t>TLW NR22</t>
  </si>
  <si>
    <t>1.598cm3</t>
  </si>
  <si>
    <t>Caravelle</t>
  </si>
  <si>
    <t>TLW GF10</t>
  </si>
  <si>
    <t>1896cm3</t>
  </si>
  <si>
    <t>autoalarm,immobiliser</t>
  </si>
  <si>
    <t>na zajęcia z zakresu sportu i rekreacji</t>
  </si>
  <si>
    <t>Monitoring</t>
  </si>
  <si>
    <t>Monitor LG</t>
  </si>
  <si>
    <t xml:space="preserve">             NIE</t>
  </si>
  <si>
    <t xml:space="preserve"> ul. Wiśniowa 43</t>
  </si>
  <si>
    <t>gaśnice, hydranty, czujnki i urządzenia alarmowe</t>
  </si>
  <si>
    <t>2607333356</t>
  </si>
  <si>
    <t>Zaopatrzenie w wodę i odprowadzenie ścieków</t>
  </si>
  <si>
    <t>Serwer DELL (010)</t>
  </si>
  <si>
    <t>komputer Dell (013)</t>
  </si>
  <si>
    <t>komputer destkop Dell Vostro (013)</t>
  </si>
  <si>
    <t>Drukarka z torbą inkasencka (013)</t>
  </si>
  <si>
    <t>Drukarska inkasencka (013)</t>
  </si>
  <si>
    <t>PSION (013)</t>
  </si>
  <si>
    <t>Zestaw inkasencki (010)</t>
  </si>
  <si>
    <t>A049463</t>
  </si>
  <si>
    <t>26.11.2017</t>
  </si>
  <si>
    <t>25.11.2018</t>
  </si>
  <si>
    <t>20.06.2017</t>
  </si>
  <si>
    <t>19.06.2018</t>
  </si>
  <si>
    <t>08.04.2017</t>
  </si>
  <si>
    <t>07.04.2018</t>
  </si>
  <si>
    <t>01.09.2017</t>
  </si>
  <si>
    <t>31.08.2018</t>
  </si>
  <si>
    <t>09.01.2017</t>
  </si>
  <si>
    <t>08.01.2018</t>
  </si>
  <si>
    <t>18.01.2017</t>
  </si>
  <si>
    <t>17.01.2018</t>
  </si>
  <si>
    <t>14.10.2017</t>
  </si>
  <si>
    <t>13.10.2018</t>
  </si>
  <si>
    <t>04.11.2017</t>
  </si>
  <si>
    <t>03.11.2018</t>
  </si>
  <si>
    <t>28.10.2017</t>
  </si>
  <si>
    <t>27.10.2018</t>
  </si>
  <si>
    <t>17.04.2017</t>
  </si>
  <si>
    <t>16.04.2018</t>
  </si>
  <si>
    <t>Włoszczowa, ul. Sienkiewicza 43,  Dzierżawa</t>
  </si>
  <si>
    <t xml:space="preserve"> alarm, zamek</t>
  </si>
  <si>
    <t>6920Z</t>
  </si>
  <si>
    <t>obsługa ekonomiczna i administracyjna szkół i przedszkoli</t>
  </si>
  <si>
    <t>Część budynku Urzędu Gminy</t>
  </si>
  <si>
    <t>biurowiec</t>
  </si>
  <si>
    <t>kopiarka Toshiba eStudio</t>
  </si>
  <si>
    <t>2 niszczarki</t>
  </si>
  <si>
    <t>drukarka laserowa FS-1120</t>
  </si>
  <si>
    <t>komputer</t>
  </si>
  <si>
    <t>serwer</t>
  </si>
  <si>
    <t>drukarka+komputer</t>
  </si>
  <si>
    <t>monitor</t>
  </si>
  <si>
    <t>bindownica</t>
  </si>
  <si>
    <t>notebook HP 255</t>
  </si>
  <si>
    <t>2 klimatyzatory</t>
  </si>
  <si>
    <t xml:space="preserve">drukarka hp </t>
  </si>
  <si>
    <t xml:space="preserve">komputer </t>
  </si>
  <si>
    <t xml:space="preserve">drukarka HP laserjet </t>
  </si>
  <si>
    <t>napęd do serwera</t>
  </si>
  <si>
    <t>292830790</t>
  </si>
  <si>
    <t>8560Z</t>
  </si>
  <si>
    <t>Działalność oświatowa</t>
  </si>
  <si>
    <t>Budynek szkoły</t>
  </si>
  <si>
    <t>zajęcia dydaktyczno-wychowawcze</t>
  </si>
  <si>
    <t>Budynek gospodarczy</t>
  </si>
  <si>
    <t>magazyn narzędzi</t>
  </si>
  <si>
    <t>Budynek przedszkola</t>
  </si>
  <si>
    <t>zajęcia wychowawcze</t>
  </si>
  <si>
    <t xml:space="preserve">Ogrodzenie </t>
  </si>
  <si>
    <t>ochrona mienia</t>
  </si>
  <si>
    <t>Plac zabaw</t>
  </si>
  <si>
    <t>plac zabaw dla dzieci</t>
  </si>
  <si>
    <t>Piłkochwyt przy boisku do piłki nożnej przy ZPO Kurzelów</t>
  </si>
  <si>
    <t>do użytku dzieci i młodzieży</t>
  </si>
  <si>
    <t>Zeskocznia skoku w dal z rozbiegiem przy szkole podstawowej w Kurzelowie</t>
  </si>
  <si>
    <t>Boisko do piłki ręcznej przy szkole podstawowej w Kurzelowie</t>
  </si>
  <si>
    <t>Boisko do piłki nożnej przy szkole podstawowej w Kurzelowie</t>
  </si>
  <si>
    <t>gaśnice śniegowe, proszkowe, monitoring, kraty w oknach pracowni komputerowych</t>
  </si>
  <si>
    <t>Kurzelów, ul. Jana Brożka 7, 29-100 Włoszczowa</t>
  </si>
  <si>
    <t>pustaki, pianobet</t>
  </si>
  <si>
    <t>żelbetowe</t>
  </si>
  <si>
    <t>stropodach, papa</t>
  </si>
  <si>
    <t>bez stropu</t>
  </si>
  <si>
    <t>drewn.-eternit</t>
  </si>
  <si>
    <t>gaśnice śniegowe, kraty w oknie</t>
  </si>
  <si>
    <t>Kurzelów, ul. Jana Brożka 7a, 29-100 Włoszczowa</t>
  </si>
  <si>
    <t>cegła, cegła cementowa, tynki cem.-wapn.</t>
  </si>
  <si>
    <t>drewniane,żelbetowe</t>
  </si>
  <si>
    <t>płatwiowo-kleszczowa,blacha trapezowa</t>
  </si>
  <si>
    <t>Kurzelów, ul .Jana Brożka 7a, 29-100 Włoszczowa</t>
  </si>
  <si>
    <t>200 m</t>
  </si>
  <si>
    <t>Tak- kotłownia</t>
  </si>
  <si>
    <t xml:space="preserve">Nie </t>
  </si>
  <si>
    <t>210 m</t>
  </si>
  <si>
    <t>230 m</t>
  </si>
  <si>
    <t>Wyposażenie pracowni komputerowej</t>
  </si>
  <si>
    <t>Zmywarka Amica</t>
  </si>
  <si>
    <t>Kserokopiarka SHARP</t>
  </si>
  <si>
    <t>Tablica interaktywna</t>
  </si>
  <si>
    <t>Zmywarka z podstawą</t>
  </si>
  <si>
    <t>Tablica interaktywna My Board</t>
  </si>
  <si>
    <t>Projektor BenQ</t>
  </si>
  <si>
    <t>Projektor Epson</t>
  </si>
  <si>
    <t>Telewizor LG</t>
  </si>
  <si>
    <t>Projektor RICOH</t>
  </si>
  <si>
    <t>Ekran ścienny AVTEK</t>
  </si>
  <si>
    <t>Zamrażarka</t>
  </si>
  <si>
    <t>Laptop Lenovo</t>
  </si>
  <si>
    <t>Mixer (nagłośnienie)</t>
  </si>
  <si>
    <t>Laptop Toshiba</t>
  </si>
  <si>
    <t xml:space="preserve">Aparat NIKON </t>
  </si>
  <si>
    <t>Laptop Lenovo G5070</t>
  </si>
  <si>
    <t>Laptop Lenovo G5080</t>
  </si>
  <si>
    <t>Notebook HP</t>
  </si>
  <si>
    <t>Laptop Lenovo (6 szt.)</t>
  </si>
  <si>
    <t>Laptop Lenovo (2szt.)</t>
  </si>
  <si>
    <t>Laptop Asus (2 szt.)</t>
  </si>
  <si>
    <t>Laptop Asus (1 szt.)</t>
  </si>
  <si>
    <t>Mobilny zestaw nagłośnieniowy</t>
  </si>
  <si>
    <t>Wózek BEMAR jezdny</t>
  </si>
  <si>
    <t>Laptop ASUS</t>
  </si>
  <si>
    <t>Kamery monitoringu</t>
  </si>
  <si>
    <t>Kocioł Grejny KWM-21</t>
  </si>
  <si>
    <t>Kotłobud Pleszew</t>
  </si>
  <si>
    <t>Tak Kotłownia w piwnicach</t>
  </si>
  <si>
    <t>Kurzelów, ul. Jana Brożka 7</t>
  </si>
  <si>
    <t>Wykaz monitoringu wizyjnego - system kamer itp. (do 5 lat) - rok 2012 i młodszy</t>
  </si>
  <si>
    <t>292830560</t>
  </si>
  <si>
    <t>Działalność Oświatowa</t>
  </si>
  <si>
    <t>zajęcia lekcyjne</t>
  </si>
  <si>
    <t>1966r.</t>
  </si>
  <si>
    <t>Boisko sportpwe</t>
  </si>
  <si>
    <t xml:space="preserve">Parking </t>
  </si>
  <si>
    <t>2014r.</t>
  </si>
  <si>
    <t>103,000,00</t>
  </si>
  <si>
    <t>Wykonanie drogi dojazdowej i chodnika</t>
  </si>
  <si>
    <t>2015r.</t>
  </si>
  <si>
    <t>Budowa boiska wielofunkcyjnego</t>
  </si>
  <si>
    <t>gaśnice pianowe, hydranty, monitoring</t>
  </si>
  <si>
    <t>ul. Różana 16, 29-100 Włoszczowa</t>
  </si>
  <si>
    <t>żel beton</t>
  </si>
  <si>
    <t>papa</t>
  </si>
  <si>
    <t>nie występuje</t>
  </si>
  <si>
    <t>Komputer AMD250</t>
  </si>
  <si>
    <t xml:space="preserve">PC monitor Acer LCD </t>
  </si>
  <si>
    <t>PC Monitor  Acer  LCD</t>
  </si>
  <si>
    <t>Monitor Philips</t>
  </si>
  <si>
    <t>Zestaw Komputerowy (491/75)</t>
  </si>
  <si>
    <t>Zestaw Komputerowy ( 491 - 134)</t>
  </si>
  <si>
    <t>Zestaw Komputerowy (491-136)</t>
  </si>
  <si>
    <t>Zestaw Komputerowy (491 - 239)</t>
  </si>
  <si>
    <t>Zestaw Komputerowy (491 - 264)</t>
  </si>
  <si>
    <t>Zestaw komputerowy (491 - 269)</t>
  </si>
  <si>
    <t>Zestaw Komputerowy (491 - 313)</t>
  </si>
  <si>
    <t>KOMPUTER PLA 166 501 PC LENOWO INTEL COLE</t>
  </si>
  <si>
    <t>Komputer LENOVO A70</t>
  </si>
  <si>
    <t>PC Komputer LENOVO A70</t>
  </si>
  <si>
    <t>Monitor Philips 223V5LSB2/10</t>
  </si>
  <si>
    <t>Zestaw komputerowy Lenovo</t>
  </si>
  <si>
    <t>PC Komputer ACER VERITON</t>
  </si>
  <si>
    <t>Laptop Compaq</t>
  </si>
  <si>
    <t>Kamera wewnętrzna kolorowa</t>
  </si>
  <si>
    <t>Laptop netbook</t>
  </si>
  <si>
    <t>Telewizor TV Funai 32</t>
  </si>
  <si>
    <t>Radiomagnetofon Philips</t>
  </si>
  <si>
    <t>Lampa do projektora Nec VT 47</t>
  </si>
  <si>
    <t>Wieża LG MICRO XA66</t>
  </si>
  <si>
    <t>Telewzior LG plazama</t>
  </si>
  <si>
    <t>Projektor  LG</t>
  </si>
  <si>
    <t>Odtwarzacz DVD Philips</t>
  </si>
  <si>
    <t>Tablica multimedialna MULTI 03</t>
  </si>
  <si>
    <t>Telewizor Philips LED 40</t>
  </si>
  <si>
    <t>Dysk przenośny</t>
  </si>
  <si>
    <t>Telewizor TLC L39E3003E</t>
  </si>
  <si>
    <t xml:space="preserve">Konsola XBOX 360 </t>
  </si>
  <si>
    <t>Projektor BENQ MS619ST</t>
  </si>
  <si>
    <t>Kamera WIT</t>
  </si>
  <si>
    <t>Notebook HP 2000 2D30EW INTEL i3-3110</t>
  </si>
  <si>
    <t>Telewizor LCD 33" - 42"</t>
  </si>
  <si>
    <t>Projektor DEEL 1700MP</t>
  </si>
  <si>
    <t>Readiomagnetofon PHILIPS AZ 780</t>
  </si>
  <si>
    <t>Telewizor LED 4601 46" FULL HD</t>
  </si>
  <si>
    <t>Notebook ACER AS E1-530G</t>
  </si>
  <si>
    <t>Laptop packard</t>
  </si>
  <si>
    <t>Telewizor LG 42PN 450B</t>
  </si>
  <si>
    <t>Notebook MSI 15,6" CR61</t>
  </si>
  <si>
    <t>Telewizor LG TV 42" LED 42LB5610</t>
  </si>
  <si>
    <t>Notebook ASUS  X 553MA- SX 248B</t>
  </si>
  <si>
    <t>Notebook LENOVO G71059427135 Intel i3</t>
  </si>
  <si>
    <t>Tablica Qomo QWB200-PS 88'</t>
  </si>
  <si>
    <t xml:space="preserve">Drukarka OKI C511 </t>
  </si>
  <si>
    <t>Telewizor LG 42 LF5610+KGO</t>
  </si>
  <si>
    <t>Projektor VIVITEK DX881 ST</t>
  </si>
  <si>
    <t>Laptop B50-8013-5005 4GB 1TB R5M330WB</t>
  </si>
  <si>
    <t xml:space="preserve">Notebook Lenovo G5080 </t>
  </si>
  <si>
    <t>Projektor Hitachi Ultra Short CP-Ax 2504</t>
  </si>
  <si>
    <t>Tablica inteaktywna Smart SBM680+CP-ax2504</t>
  </si>
  <si>
    <t xml:space="preserve">Telewizor Samsung LED </t>
  </si>
  <si>
    <t xml:space="preserve">Ekran projekcyjny </t>
  </si>
  <si>
    <t>Notebook asus A555LJ-X0668H Intel 13</t>
  </si>
  <si>
    <t>Notebook Asus A555LN-X0411H Intel15</t>
  </si>
  <si>
    <t xml:space="preserve">TV LED 200H2BMR Panasonic </t>
  </si>
  <si>
    <t>Kolumny aktywne Electro Voice ZLX 15P</t>
  </si>
  <si>
    <t xml:space="preserve">Mikser analogowy Allen Heath </t>
  </si>
  <si>
    <t>Laptop ASUS 15,6 R 556LJ-X0164T-8</t>
  </si>
  <si>
    <t>TabletSAMSUNG TAB T280</t>
  </si>
  <si>
    <t>Telewizor SAMSUNG UE32J5100</t>
  </si>
  <si>
    <t>Tablica interaktywna SMART Board ARD 680</t>
  </si>
  <si>
    <t>Projektor ULTRASHOT HITACHI</t>
  </si>
  <si>
    <t>Telewizor PANASONIC TX48C320E</t>
  </si>
  <si>
    <t xml:space="preserve">Drukarka laserowa </t>
  </si>
  <si>
    <t>PC Urządzenie wielofunkcyjne DELL</t>
  </si>
  <si>
    <t xml:space="preserve">Suszarka do rąk WARMTEC </t>
  </si>
  <si>
    <t>Suszarka do rąk WARMTEC</t>
  </si>
  <si>
    <t>Tablica interaktywna SMART SBM680</t>
  </si>
  <si>
    <t>Witryna Chłodnicza WHIRLPOOL adn 203/1</t>
  </si>
  <si>
    <t xml:space="preserve">Urządzenie piorące Odkurzacz </t>
  </si>
  <si>
    <t>Głośnik Media-Yech MT3143BR</t>
  </si>
  <si>
    <t>Projekor SONY VPL-SX631</t>
  </si>
  <si>
    <t>Dykrafon OLYMPUS WS</t>
  </si>
  <si>
    <t>Cyfrowa Kamera Mikroskop do smart 5MP</t>
  </si>
  <si>
    <t>Kamera DLT-Cam basic 2MP</t>
  </si>
  <si>
    <t>Mikroskop do BIOSTAGE II</t>
  </si>
  <si>
    <t>Kamera cyfrowa CANON HF-R706BK</t>
  </si>
  <si>
    <t>Maszyna elektorstatyczna NOVA-2</t>
  </si>
  <si>
    <t xml:space="preserve">Wzmacniacz miksujący </t>
  </si>
  <si>
    <t>Modernizacja instalacji monitoringu wizyjnego</t>
  </si>
  <si>
    <t xml:space="preserve">Kamera kolorowa wewnętrzna kDN 910H 8 szt. </t>
  </si>
  <si>
    <t>Kamera zewnętrzna HD-710H 4 szt. Zasilaacz 12v 3.3a 3 szt.</t>
  </si>
  <si>
    <t>Kocioł Grzejny</t>
  </si>
  <si>
    <t>uks-400</t>
  </si>
  <si>
    <t>2008r.</t>
  </si>
  <si>
    <t>609-00-71-419</t>
  </si>
  <si>
    <t>609-00-47-510</t>
  </si>
  <si>
    <t>000732720</t>
  </si>
  <si>
    <t>8520Z</t>
  </si>
  <si>
    <t>działalnośćoświatowa</t>
  </si>
  <si>
    <t>Dom Nauczyciela</t>
  </si>
  <si>
    <t>mieszkania</t>
  </si>
  <si>
    <t>Ogrodzenie z siatki</t>
  </si>
  <si>
    <t xml:space="preserve">Ogrodzenie z siatki </t>
  </si>
  <si>
    <t>gaśnice pianowe</t>
  </si>
  <si>
    <t>Czarnca, ul. Szkolna 16A, 29-100 Włoszczowa</t>
  </si>
  <si>
    <t xml:space="preserve">Zestaw komputerowy – 1 szt. </t>
  </si>
  <si>
    <t>Zestaw komputerowy – 3 szt</t>
  </si>
  <si>
    <t>Zestaw komputerowy- 1 szt.</t>
  </si>
  <si>
    <t>Zestaw komputerowy - 2 szt.</t>
  </si>
  <si>
    <t>Zestaw komputerowy - 4 szt.</t>
  </si>
  <si>
    <t>Tablica interaktywna SmartBoard</t>
  </si>
  <si>
    <t>Projektor BENQ</t>
  </si>
  <si>
    <t>Notebook ASUS</t>
  </si>
  <si>
    <t>Komputer</t>
  </si>
  <si>
    <t>Monitoring wizyjny zewnętrzny</t>
  </si>
  <si>
    <t>Piec grzewczy KWM-S</t>
  </si>
  <si>
    <t xml:space="preserve">Kocioł grzejny KWM – S </t>
  </si>
  <si>
    <t xml:space="preserve"> 200KW </t>
  </si>
  <si>
    <t>Samorządowe Centrum Oświaty</t>
  </si>
  <si>
    <t>609-00-73-654</t>
  </si>
  <si>
    <t>366044643</t>
  </si>
  <si>
    <t>609-006-37-27</t>
  </si>
  <si>
    <t>260441910</t>
  </si>
  <si>
    <t>8510Z</t>
  </si>
  <si>
    <t>dydaktyczno-opiekuńczo-wychowawczych</t>
  </si>
  <si>
    <t>26</t>
  </si>
  <si>
    <t>Budynek Przedszkola</t>
  </si>
  <si>
    <t>zajęcia dydaktyczne</t>
  </si>
  <si>
    <t>Kosz do piłek</t>
  </si>
  <si>
    <t>wyposaż. Placu zabaw</t>
  </si>
  <si>
    <t>Huśtawka wieloosobowa</t>
  </si>
  <si>
    <t xml:space="preserve">Chodniki </t>
  </si>
  <si>
    <t>Ochrona mienia</t>
  </si>
  <si>
    <t>Plac zabaw-zestaw belek dre.</t>
  </si>
  <si>
    <t>Karuzela tarczowa</t>
  </si>
  <si>
    <t>Bramka z koszem</t>
  </si>
  <si>
    <t>Altana drewniana</t>
  </si>
  <si>
    <t>Bramki z koszem 2 szt.</t>
  </si>
  <si>
    <t>gaśnice, monitoring</t>
  </si>
  <si>
    <t>os. Jana Brożka 14</t>
  </si>
  <si>
    <t>Zestaw komputerowy AMD270/4GB/1TB/DVD/W7HP</t>
  </si>
  <si>
    <t>Wieża LG MICRO FB</t>
  </si>
  <si>
    <t>Telewizor Samsung LED</t>
  </si>
  <si>
    <t>Wieza Sony MHC</t>
  </si>
  <si>
    <t>Urządzenie wielofunkcyjne HD 600</t>
  </si>
  <si>
    <t>Wieża Philips MCD</t>
  </si>
  <si>
    <t>Zmywarka</t>
  </si>
  <si>
    <t>Urządzenie wielofunkcyjne</t>
  </si>
  <si>
    <t>Niszczarka</t>
  </si>
  <si>
    <t>Zestaw komuterowy</t>
  </si>
  <si>
    <t>Laptop</t>
  </si>
  <si>
    <t>Laptop Lenovo 100</t>
  </si>
  <si>
    <t>Projektor Epson EB-520</t>
  </si>
  <si>
    <t>MAC Tablica S83</t>
  </si>
  <si>
    <t>telewizja przemysłowa zewnętrzna</t>
  </si>
  <si>
    <t>609-00-47-214</t>
  </si>
  <si>
    <t>292832240</t>
  </si>
  <si>
    <t>zajęcia dydaktyczno – wyrównawcze</t>
  </si>
  <si>
    <t>Boisko sportowe</t>
  </si>
  <si>
    <t>zajęcia sportowe i rekreacyjne</t>
  </si>
  <si>
    <t>Domek Góral</t>
  </si>
  <si>
    <t>Wyposażenie placu zabaw</t>
  </si>
  <si>
    <t>Huśtawka</t>
  </si>
  <si>
    <t>Zestaw zabawowy – zjeżdżalnia</t>
  </si>
  <si>
    <t>Zestaw zabawowy – komplet</t>
  </si>
  <si>
    <t>alarm, monitoring, gaśnice</t>
  </si>
  <si>
    <t>Konieczno 80, 29 – 100 Włoszczowa</t>
  </si>
  <si>
    <t>gaśnice</t>
  </si>
  <si>
    <t>Konieczno 162, 29 – 100 Włoszczowa</t>
  </si>
  <si>
    <t>Konieczno 80,29 – 100 Włoszczowa</t>
  </si>
  <si>
    <t>Konieczn162, 29 – 100 Włoszczowa</t>
  </si>
  <si>
    <t>Pracownia komputerowa SP</t>
  </si>
  <si>
    <t>Komputer do sali dydaktycznej</t>
  </si>
  <si>
    <t>Tablica interaktywna P</t>
  </si>
  <si>
    <t>Kopiarka SHARP</t>
  </si>
  <si>
    <t>Telewizor</t>
  </si>
  <si>
    <t>Projektor Benq</t>
  </si>
  <si>
    <t>Laptop kl. I  - SP</t>
  </si>
  <si>
    <t xml:space="preserve">Laptopy </t>
  </si>
  <si>
    <t>laptopy Toshiba</t>
  </si>
  <si>
    <t>Laptop P</t>
  </si>
  <si>
    <t>Laptop HP – P</t>
  </si>
  <si>
    <t>Instalacja kamer zewnętrznych</t>
  </si>
  <si>
    <t>Kocioł KWM-S 250 kW – 2 szt</t>
  </si>
  <si>
    <t>moc nominalna – 250 kW, ciśnienie robocze max – 2,5 bar</t>
  </si>
  <si>
    <t>KotłobuD</t>
  </si>
  <si>
    <t>609-00-63-733</t>
  </si>
  <si>
    <t>260441955</t>
  </si>
  <si>
    <t xml:space="preserve">dydaktyczno - opiekuńczo-wychowawcza </t>
  </si>
  <si>
    <t xml:space="preserve">Budynek Przedszkola </t>
  </si>
  <si>
    <t xml:space="preserve">nie </t>
  </si>
  <si>
    <t xml:space="preserve">Budynek Gospodarczy </t>
  </si>
  <si>
    <t xml:space="preserve">magazyn narzędzi </t>
  </si>
  <si>
    <t xml:space="preserve">zjeżdżalnia </t>
  </si>
  <si>
    <t>wyposażenie placu zabaw</t>
  </si>
  <si>
    <t>Huśtawki ważki</t>
  </si>
  <si>
    <t xml:space="preserve">Huśtawka ważka </t>
  </si>
  <si>
    <t xml:space="preserve">ochrona mienia </t>
  </si>
  <si>
    <t xml:space="preserve">Zestaw zabawowy na plac zabaw </t>
  </si>
  <si>
    <t>akcesoria na plac zabaw</t>
  </si>
  <si>
    <t>góra wspinaczkowa</t>
  </si>
  <si>
    <t xml:space="preserve">hustawka przenośna </t>
  </si>
  <si>
    <t>huśtawka wieloosobowa TY</t>
  </si>
  <si>
    <t>ochrona słoneczna UV</t>
  </si>
  <si>
    <t>hustawka wahadłowa</t>
  </si>
  <si>
    <t xml:space="preserve">gaśnice, monitoring </t>
  </si>
  <si>
    <t>ul. Partyzantów 102, 29-100 Włoszczowa</t>
  </si>
  <si>
    <t xml:space="preserve">szkielety drewniane </t>
  </si>
  <si>
    <t>kratownica drewniana</t>
  </si>
  <si>
    <t>płyty paździerzowe-papa</t>
  </si>
  <si>
    <t>ul. 1 Maja 30, 29-100 Włoszczowa</t>
  </si>
  <si>
    <t>z cegły palonej</t>
  </si>
  <si>
    <t xml:space="preserve">drewniane </t>
  </si>
  <si>
    <t>drewniany - papa</t>
  </si>
  <si>
    <t>z pustaka</t>
  </si>
  <si>
    <t xml:space="preserve">drewniany- blacha </t>
  </si>
  <si>
    <t xml:space="preserve">ogrodzenie </t>
  </si>
  <si>
    <t>zmywarka</t>
  </si>
  <si>
    <t xml:space="preserve">zestaw komputerowy </t>
  </si>
  <si>
    <t>waga elektroniczna CASSW PLUS</t>
  </si>
  <si>
    <t>magnetofon RM Phillips A23831</t>
  </si>
  <si>
    <t>radiomagnetofom Grundig 3720 RRCD</t>
  </si>
  <si>
    <t>drukarka laserowa</t>
  </si>
  <si>
    <t xml:space="preserve">radiomagnetofon Phillips </t>
  </si>
  <si>
    <t>telewizor Samsung LEDUF</t>
  </si>
  <si>
    <t>kamera cyfrowa Sony HDR</t>
  </si>
  <si>
    <t xml:space="preserve">urządzenie HP </t>
  </si>
  <si>
    <t xml:space="preserve">magnetofon Phillips </t>
  </si>
  <si>
    <t>JBB Systems Kolumna głośnikowa</t>
  </si>
  <si>
    <t xml:space="preserve">UPS Activ Jet </t>
  </si>
  <si>
    <t>Urządzenie  Colorlaser PRO 100</t>
  </si>
  <si>
    <t>WKB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</si>
  <si>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</si>
  <si>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</si>
  <si>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</si>
  <si>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</si>
  <si>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</si>
  <si>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</si>
  <si>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</si>
  <si>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</si>
  <si>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</si>
  <si>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</si>
  <si>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</si>
  <si>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</si>
  <si>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</si>
  <si>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</si>
  <si>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</si>
  <si>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</si>
  <si>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</si>
  <si>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</si>
  <si>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</si>
  <si>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</si>
  <si>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</si>
  <si>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</si>
  <si>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</si>
  <si>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</si>
  <si>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</si>
  <si>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</si>
  <si>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</si>
  <si>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</si>
  <si>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</si>
  <si>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</si>
  <si>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</si>
  <si>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</si>
  <si>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</si>
  <si>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</si>
  <si>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</si>
  <si>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</si>
  <si>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</si>
  <si>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</si>
  <si>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Budynek Krytego Basenu NEMO w tym solary słoneczne</t>
  </si>
  <si>
    <t>oś. Jana Brożka 14, 29-100 Włoszczowa</t>
  </si>
  <si>
    <t>Telewizor LCD</t>
  </si>
  <si>
    <t>Telewizor Orion</t>
  </si>
  <si>
    <t>54.</t>
  </si>
  <si>
    <t>55.</t>
  </si>
  <si>
    <t>56.</t>
  </si>
  <si>
    <t>57.</t>
  </si>
  <si>
    <t>Laptop Samsung r540</t>
  </si>
  <si>
    <t>Tablica interaktywna SMART Board Model 680</t>
  </si>
  <si>
    <t>Projektor multimedialny HITACHI ED- A 220NM</t>
  </si>
  <si>
    <t>Komputer Acer TravelMate TM5760</t>
  </si>
  <si>
    <t>wartość odtworzeniowa</t>
  </si>
  <si>
    <t>ROK</t>
  </si>
  <si>
    <t>RYZYKO</t>
  </si>
  <si>
    <t>WYPŁACONE ODSZKODOWANIA</t>
  </si>
  <si>
    <t>REZERWY</t>
  </si>
  <si>
    <t>OC komunikacyjne</t>
  </si>
  <si>
    <t>Ogień</t>
  </si>
  <si>
    <t>OPIS SZKODY</t>
  </si>
  <si>
    <t>Auto Casco</t>
  </si>
  <si>
    <t>Kolizja dwóch pojazdów</t>
  </si>
  <si>
    <t>7. Samorządowe Centrum Oświaty</t>
  </si>
  <si>
    <t xml:space="preserve">Przedszkole Samorządowe nr 3 z Oddziałami Integracyjnymi we Włoszczowie </t>
  </si>
  <si>
    <t xml:space="preserve">8. Przedszkole Samorządowe nr 3 z Oddziałami Integracyjnymi we Włoszczowie </t>
  </si>
  <si>
    <t>OC dróg</t>
  </si>
  <si>
    <t>uraz ciała</t>
  </si>
  <si>
    <t xml:space="preserve">Szyby </t>
  </si>
  <si>
    <t>stłuczenie szyby</t>
  </si>
  <si>
    <t>stłuczenie szyby w oknie balkonowym w wyniku uderzenia zabawką przez dziecko</t>
  </si>
  <si>
    <t>OC ogólne</t>
  </si>
  <si>
    <t>zalanie łąki ściekami wskutek zatrzymania pracy pomp w oczyszczalni</t>
  </si>
  <si>
    <t>uszkodzenie elementów zasilania/sterowania przepompowni wody i ścieków (wg wykazu) wskutek wyładowań atmosferycznych</t>
  </si>
  <si>
    <t>zalania budynku mieszkalnego ściekami i zniszczenia znajdującego się w nim mienia (WZWiK)</t>
  </si>
  <si>
    <t>zalanie mienia wskutek awarii (niedrożności) przepompowni ścieków</t>
  </si>
  <si>
    <t>uszkodzenie ogrodzenia strefy ochrony bezpośredniej ujęcia wody wskutek ingerencji osób trzecich</t>
  </si>
  <si>
    <t>Elektronika</t>
  </si>
  <si>
    <t>uszkodzenie ekranu LCD telewizora</t>
  </si>
  <si>
    <t>upadek z uszkodzonej hustawki na placu zabaw</t>
  </si>
  <si>
    <t>zalanie pomieszczeń wskutek awarii - niedrożność kanalizacji sanitarnej</t>
  </si>
  <si>
    <t>uszkodzenie pojazdu (szyba) na drodze wskutek uderzenia przez kamień podczas koszenia trawy</t>
  </si>
  <si>
    <t>Uszkodzenie latarni oświetlenia ulicznego wskutek uderzenia przez pojazd (sprawca nieznany)</t>
  </si>
  <si>
    <t>Uszkodzenie radiomodemu Satelline - 3AS/869 wskutek wyładowania atmosferycznego podczas burzy</t>
  </si>
  <si>
    <t>Uszkodzenie radiomodemu Satelline wskutek wyładowań atmosferycznych w czasie burzy</t>
  </si>
  <si>
    <t>WO</t>
  </si>
  <si>
    <t>x</t>
  </si>
  <si>
    <t>609-00-47-266</t>
  </si>
  <si>
    <t>292830548</t>
  </si>
  <si>
    <t>dydaktyczno-opiekuńczo-wychowawcza</t>
  </si>
  <si>
    <t>Budynek szkoły w Łachowie</t>
  </si>
  <si>
    <t>Budynek szkoły - Wiśniowa</t>
  </si>
  <si>
    <t>Ogrodzenie ZPO 1</t>
  </si>
  <si>
    <t>Ogrodzenie - Łachów</t>
  </si>
  <si>
    <t>Przyłącze kanalizacyjne</t>
  </si>
  <si>
    <t>Miasteczko ruchu drogowego</t>
  </si>
  <si>
    <t>Parking przy ZPO 1</t>
  </si>
  <si>
    <t>gaśnice pianowe, monitoring, dozór</t>
  </si>
  <si>
    <t>ul. Partyzantów 24</t>
  </si>
  <si>
    <t>Łachów 75</t>
  </si>
  <si>
    <t>ul. Wiśniowa 8</t>
  </si>
  <si>
    <t>Projektor Epson EB - X 11 Edu</t>
  </si>
  <si>
    <t>Ekran elektryczny MOTOR Crystalline</t>
  </si>
  <si>
    <t>Projektor BENQ MX 520DLP</t>
  </si>
  <si>
    <t>Ekran ręczny na trójnogu</t>
  </si>
  <si>
    <t>Projektor Acer X112 DLP</t>
  </si>
  <si>
    <t>Kopiarka Sharp 5618T18CPM</t>
  </si>
  <si>
    <t>Projektor + ekran</t>
  </si>
  <si>
    <t>Skaner Canon LiDE 220</t>
  </si>
  <si>
    <t>Fax/tel. Panasonic</t>
  </si>
  <si>
    <t>Projektor</t>
  </si>
  <si>
    <t>Ekran</t>
  </si>
  <si>
    <t xml:space="preserve">Skaner Canon </t>
  </si>
  <si>
    <t xml:space="preserve">Ekran do rzutnika </t>
  </si>
  <si>
    <t>Kopiarka Sharp</t>
  </si>
  <si>
    <t>Ekran Ekono Electric 200x200</t>
  </si>
  <si>
    <t>Drukarka BROTHER HL-3170CDW/309</t>
  </si>
  <si>
    <t>Projektor+uchwyt</t>
  </si>
  <si>
    <t>Ekran Ekono Electric + okablowanie</t>
  </si>
  <si>
    <t>Telewizor Samsung</t>
  </si>
  <si>
    <t xml:space="preserve">Drukarka BROTHER </t>
  </si>
  <si>
    <t>Projektor NEC M27 (XGA 2700 ANSI lumen HDMI)</t>
  </si>
  <si>
    <t>Ekran Econo Electric 200x200 Matt White</t>
  </si>
  <si>
    <t xml:space="preserve">Urządzenie wielofunkcyjne </t>
  </si>
  <si>
    <t>Monitor AOC LED 18.5 E970SWN</t>
  </si>
  <si>
    <t>Projektor Sony VPL-EW 235</t>
  </si>
  <si>
    <t xml:space="preserve">Ekran Econo Electric 200x200 </t>
  </si>
  <si>
    <t>Pralka BOSCH WAP 2028FPL</t>
  </si>
  <si>
    <t>Aparat cyfrowy Nikon</t>
  </si>
  <si>
    <t>Sprzęt muzyczny (kolumna 2 szt., przewód mikr. SCHULZ, wtyk 4 szt., mikser SOUNDCRAFT EFX 8 1szt.)</t>
  </si>
  <si>
    <t>Sprzęt muzyczny (kolumna 1 szt., mikrofon 2 szt.)</t>
  </si>
  <si>
    <t>Laptop Lenovo S/N CB13609860</t>
  </si>
  <si>
    <t>Laptop Lenovo S/N CB13610537</t>
  </si>
  <si>
    <t>Laptop Lenovo S/N CB13610525</t>
  </si>
  <si>
    <t>Laptop Lenovo S/N CB13609768</t>
  </si>
  <si>
    <t>Laptop Lenovo S/N CB13609381</t>
  </si>
  <si>
    <t>Laptop Lenovo S/N CB13608935</t>
  </si>
  <si>
    <t>Laptop Lenovo S/N CB13608882</t>
  </si>
  <si>
    <t>Laptop Lenovo S/N CB13608874</t>
  </si>
  <si>
    <t>Laptop Lenovo S/N CB13608897</t>
  </si>
  <si>
    <t>Laptop Lenovo S/N CB13608879</t>
  </si>
  <si>
    <t>Laptop Lenovo S/N CB13608877</t>
  </si>
  <si>
    <t>Laptop Acer GATEWAY</t>
  </si>
  <si>
    <t>Laptop Lenovo G50-30</t>
  </si>
  <si>
    <t>Laptop Lenovo 20 sztuk</t>
  </si>
  <si>
    <t xml:space="preserve">Laptop DELL </t>
  </si>
  <si>
    <t>Laptop LENOVO  6 sztuk</t>
  </si>
  <si>
    <t>Laptop Toshiba C55-B5200</t>
  </si>
  <si>
    <t>Notebook NPN2840/4/500/INT/W8 - 6 szt.</t>
  </si>
  <si>
    <t>Notebook NPN2840/4/500/INT/W8 - 2 szt.</t>
  </si>
  <si>
    <t>Notebook NPN2840/4/500/INT/W8 - 1 szt.</t>
  </si>
  <si>
    <t>Laptop Asus</t>
  </si>
  <si>
    <t>Laptop Dell 35433805/8/1TB/15,6"/W8,1</t>
  </si>
  <si>
    <t>Notebook NPN2840/4/500/INT/W8 - 4 szt.</t>
  </si>
  <si>
    <t>Notebook G50-45A6/8GB/1TB/R4/W10 - 10 szt.</t>
  </si>
  <si>
    <t>Rejestrator cyfrowy (wewnątrz budynku)</t>
  </si>
  <si>
    <t>Monitoring wizyjny (wewnętrz budynku)</t>
  </si>
  <si>
    <t xml:space="preserve">WO </t>
  </si>
  <si>
    <t>290017748</t>
  </si>
  <si>
    <t>Kurzelów ul. Kielecka 11</t>
  </si>
  <si>
    <t>9231F</t>
  </si>
  <si>
    <t>Działalność Domówe i Ośrodków Tenisa</t>
  </si>
  <si>
    <t>Budynek Domu Kultury</t>
  </si>
  <si>
    <t>blacha</t>
  </si>
  <si>
    <t>2014 - termomodernizacja - docieplenie = nowa elewacja</t>
  </si>
  <si>
    <t>29-100 Kurzelów; Kielecka 11</t>
  </si>
  <si>
    <t>Urządzenie wielofunkcyjne Toshiba</t>
  </si>
  <si>
    <t>Pralka Whirlpool</t>
  </si>
  <si>
    <t>Kuchnia gazowa</t>
  </si>
  <si>
    <t>laptop HP</t>
  </si>
  <si>
    <t>laptop + projektor</t>
  </si>
  <si>
    <t>Powermixer</t>
  </si>
  <si>
    <t>Aparat fotograficzny Nikon</t>
  </si>
  <si>
    <t xml:space="preserve">Przenośna kolumna aktywna </t>
  </si>
  <si>
    <t xml:space="preserve">Zestaw sprzętu oświetleniowego </t>
  </si>
  <si>
    <t>Piec c.o</t>
  </si>
  <si>
    <t>w tym namioty</t>
  </si>
  <si>
    <t>Wola Wiśniowa</t>
  </si>
  <si>
    <t>Budynek OSP</t>
  </si>
  <si>
    <t>strażnica</t>
  </si>
  <si>
    <t>Danków Mały nr 37</t>
  </si>
  <si>
    <t>Wola Wiśniowa nr 98</t>
  </si>
  <si>
    <t>Danków Duży nr 26</t>
  </si>
  <si>
    <t>Rogienice nr 17A</t>
  </si>
  <si>
    <t>Międzylesie nr 12</t>
  </si>
  <si>
    <t>BLACHA</t>
  </si>
  <si>
    <t xml:space="preserve">DOBRA </t>
  </si>
  <si>
    <t>NIE WYSTĘPUJE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</si>
  <si>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</si>
  <si>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</si>
  <si>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</si>
  <si>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</si>
  <si>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</si>
  <si>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</si>
  <si>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</si>
  <si>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</si>
  <si>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</si>
  <si>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</si>
  <si>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</si>
  <si>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</si>
  <si>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</si>
  <si>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</si>
  <si>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</si>
  <si>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</si>
  <si>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</si>
  <si>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</si>
  <si>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</si>
  <si>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</si>
  <si>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</si>
  <si>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</si>
  <si>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</si>
  <si>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</si>
  <si>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</si>
  <si>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</si>
  <si>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</si>
  <si>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</si>
  <si>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</si>
  <si>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</si>
  <si>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</si>
  <si>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</si>
  <si>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</si>
  <si>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</si>
  <si>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</si>
  <si>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</si>
  <si>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</si>
  <si>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</si>
  <si>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</si>
  <si>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</si>
  <si>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</si>
  <si>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</si>
  <si>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</si>
  <si>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</si>
  <si>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</si>
  <si>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</si>
  <si>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</si>
  <si>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</si>
  <si>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</si>
  <si>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</si>
  <si>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</si>
  <si>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</si>
  <si>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</si>
  <si>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</si>
  <si>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</si>
  <si>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</si>
  <si>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</si>
  <si>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</si>
  <si>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</si>
  <si>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</si>
  <si>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</si>
  <si>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</si>
  <si>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</si>
  <si>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</si>
  <si>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</si>
  <si>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</si>
  <si>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</si>
  <si>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</si>
  <si>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</si>
  <si>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</si>
  <si>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</si>
  <si>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</si>
  <si>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</si>
  <si>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</si>
  <si>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</si>
  <si>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</si>
  <si>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</si>
  <si>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</si>
  <si>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</si>
  <si>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</si>
  <si>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</si>
  <si>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</si>
  <si>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</si>
  <si>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</si>
  <si>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</si>
  <si>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</si>
  <si>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</si>
  <si>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</si>
  <si>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</si>
  <si>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</si>
  <si>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</si>
  <si>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</si>
  <si>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</si>
  <si>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</si>
  <si>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</si>
  <si>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</si>
  <si>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</si>
  <si>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</si>
  <si>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</si>
  <si>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</si>
  <si>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</si>
  <si>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</si>
  <si>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</si>
  <si>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</si>
  <si>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</si>
  <si>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</si>
  <si>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</si>
  <si>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</si>
  <si>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</si>
  <si>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</si>
  <si>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</si>
  <si>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</si>
  <si>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</si>
  <si>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</si>
  <si>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</si>
  <si>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</si>
  <si>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</si>
  <si>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</si>
  <si>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</si>
  <si>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</si>
  <si>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</si>
  <si>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</si>
  <si>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</si>
  <si>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</si>
  <si>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</si>
  <si>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</si>
  <si>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</si>
  <si>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</si>
  <si>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</si>
  <si>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</si>
  <si>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</si>
  <si>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</si>
  <si>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</si>
  <si>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</si>
  <si>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</si>
  <si>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</si>
  <si>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</si>
  <si>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</si>
  <si>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</si>
  <si>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</si>
  <si>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</si>
  <si>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</si>
  <si>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</si>
  <si>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</si>
  <si>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</si>
  <si>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</si>
  <si>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</si>
  <si>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</si>
  <si>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</si>
  <si>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</si>
  <si>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</si>
  <si>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</si>
  <si>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</si>
  <si>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</si>
  <si>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</si>
  <si>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</si>
  <si>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</si>
  <si>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</si>
  <si>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</si>
  <si>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</si>
  <si>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</si>
  <si>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</si>
  <si>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</si>
  <si>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</si>
  <si>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</si>
  <si>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</si>
  <si>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</si>
  <si>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</si>
  <si>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</si>
  <si>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</si>
  <si>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</si>
  <si>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</si>
  <si>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</si>
  <si>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</si>
  <si>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</si>
  <si>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</si>
  <si>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</si>
  <si>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</si>
  <si>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</si>
  <si>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</si>
  <si>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</si>
  <si>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</si>
  <si>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</si>
  <si>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</si>
  <si>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</si>
  <si>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</si>
  <si>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</si>
  <si>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</si>
  <si>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</si>
  <si>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</si>
  <si>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</si>
  <si>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</si>
  <si>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</si>
  <si>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</si>
  <si>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</si>
  <si>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</si>
  <si>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</si>
  <si>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</si>
  <si>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</si>
  <si>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</si>
  <si>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</si>
  <si>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</si>
  <si>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</si>
  <si>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</si>
  <si>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</si>
  <si>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</si>
  <si>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</si>
  <si>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</si>
  <si>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FS-Lublin</t>
  </si>
  <si>
    <t>Żuk A 15B</t>
  </si>
  <si>
    <t>TLW J717</t>
  </si>
  <si>
    <t>specjalny pożarniczy</t>
  </si>
  <si>
    <t>1971.03.09</t>
  </si>
  <si>
    <t>Żuk A 156</t>
  </si>
  <si>
    <t>TLW U069</t>
  </si>
  <si>
    <t>1979.10.17</t>
  </si>
  <si>
    <t>TLW MS01</t>
  </si>
  <si>
    <t>1991.10.12</t>
  </si>
  <si>
    <t>01.01.2018</t>
  </si>
  <si>
    <t>31.12.2018</t>
  </si>
  <si>
    <t>291009923</t>
  </si>
  <si>
    <t>7511Z</t>
  </si>
  <si>
    <r>
      <t xml:space="preserve">Włoszczowski Zakład Wodociągów i Kanalizacji </t>
    </r>
    <r>
      <rPr>
        <b/>
        <u/>
        <sz val="10"/>
        <rFont val="Arial"/>
        <family val="2"/>
        <charset val="238"/>
      </rPr>
      <t>sp z o.o.</t>
    </r>
  </si>
  <si>
    <t>266.</t>
  </si>
  <si>
    <t>267.</t>
  </si>
  <si>
    <t>268.</t>
  </si>
  <si>
    <t>269.</t>
  </si>
  <si>
    <t>270.</t>
  </si>
  <si>
    <t>271.</t>
  </si>
  <si>
    <t>272.</t>
  </si>
  <si>
    <t>273.</t>
  </si>
  <si>
    <t>Budynek kotłowni</t>
  </si>
  <si>
    <t>Budynek Wymiennikownia</t>
  </si>
  <si>
    <t>Budynek Wymiennikowni</t>
  </si>
  <si>
    <t>Budynek prod. - usługowy</t>
  </si>
  <si>
    <t>Budynek socjalno – warsztat.</t>
  </si>
  <si>
    <t>Agregatornia i garaże</t>
  </si>
  <si>
    <t>Budynek użytkowy</t>
  </si>
  <si>
    <t>Budynek – magazyn</t>
  </si>
  <si>
    <t>Magazyn zbożowo - paszowy</t>
  </si>
  <si>
    <t>Magazyn – nawozy</t>
  </si>
  <si>
    <t>Buchta spędowa</t>
  </si>
  <si>
    <t>Budynek administracyjny</t>
  </si>
  <si>
    <t>Budynek biurowy ( Ośrodek zdrowia w 2014 r. termomodernizacja o wart. 31.085,90zł</t>
  </si>
  <si>
    <t>Budynek biurowy po GS</t>
  </si>
  <si>
    <t>Budynek po byłym sądzie</t>
  </si>
  <si>
    <t>Budynek Ośrodka Zdrowia - termomodernizacja  w 2014r.  wartość 28.973,55</t>
  </si>
  <si>
    <t>Budynek Ośrodka Zdrowia -termomodernizacja w 2014r. Wartośc 38.392,25zł</t>
  </si>
  <si>
    <t>Budynek szkolny w Motycznie</t>
  </si>
  <si>
    <t xml:space="preserve">Budynek szkolny w Rogienicach, Przebudowa- adaptacja ma budynek mieszkalny wielorodzinny 9 lokali,w latach 2012-2014 wymiana pokrycia dachowego, wraz z rynnami , obróbkami blacharskimi, wymiana stolarki okiennej i drzwiowej, , nowe tynki wewnętrzne instalacje c.o. i wod. Kan, nowa ,glazura terkota armatura, wymiana pieca c.o., </t>
  </si>
  <si>
    <t>Budynek szkolny w Woli Wiśniowej</t>
  </si>
  <si>
    <t>Budynek szkoły w Rząbcu</t>
  </si>
  <si>
    <t>Budynek szkolny w Silpi Dużej</t>
  </si>
  <si>
    <t>Budynek szkoły w Bebelnie</t>
  </si>
  <si>
    <t>Budynek Sali gimnastycznej</t>
  </si>
  <si>
    <t>Garaż samochodowy</t>
  </si>
  <si>
    <t>Budynek gospodarczy ( 42,4 %)</t>
  </si>
  <si>
    <t>Budynek – szopa</t>
  </si>
  <si>
    <t>Budynek – wiata stalowa</t>
  </si>
  <si>
    <t>Budynek garażowy</t>
  </si>
  <si>
    <t>Budynek administr – mieszkalny</t>
  </si>
  <si>
    <t>Budynek cmentarny – kaplica</t>
  </si>
  <si>
    <t>Wiata stalowa</t>
  </si>
  <si>
    <t>Komórka – bud. Gospodarczy</t>
  </si>
  <si>
    <t>Komórki – 2szt bud. Gospod.</t>
  </si>
  <si>
    <t>Budynek gospodarczy przy szkole w Rogienicach</t>
  </si>
  <si>
    <t>Ubikacje suche przy szkole w Przygradowie</t>
  </si>
  <si>
    <t>Budynek szaletu miejskiego</t>
  </si>
  <si>
    <t>Budynek gospodarczy przy szkole Silpia Duża</t>
  </si>
  <si>
    <t>Budynek mieszkalny, przychodnia , pralnia( Lokale 15,23,28,45, 31,32,33,34,35,36,37,38,39,40,41)</t>
  </si>
  <si>
    <t>Budynek mieszkalny  blok 23 lokal 24</t>
  </si>
  <si>
    <t>Budynek mieszkalny  blok 22 lokal 32</t>
  </si>
  <si>
    <t>Budynek mieszkalny – lok. 30,33,</t>
  </si>
  <si>
    <t>Budynek Agronomówki (udział  16,5 %)</t>
  </si>
  <si>
    <t>Budynek Agronomówki (udział  19,8 %)</t>
  </si>
  <si>
    <t>Budynek mieszkalny</t>
  </si>
  <si>
    <t>Budynek mieszkalny ( udział 50,8 %) mieszk+wet.</t>
  </si>
  <si>
    <t>Budynek administr. - socjalny</t>
  </si>
  <si>
    <t>Budynek mieszkalny lokale: 1, 2, 5,27,42,43,47,71,77,81,82,9,10,</t>
  </si>
  <si>
    <t xml:space="preserve">Lokale mieszkalny Nr 7, </t>
  </si>
  <si>
    <t>Lokale mieszkalne 5 szt.</t>
  </si>
  <si>
    <t>Lokale mieszkalne Nr 1, 4</t>
  </si>
  <si>
    <t>Lokale mieszkalne</t>
  </si>
  <si>
    <t>Lokal mieszkalny nr 1, 2,</t>
  </si>
  <si>
    <t>Budynek mieszk. Lokal: 11,</t>
  </si>
  <si>
    <t>Budynek  mieszkalny, lokal: 12</t>
  </si>
  <si>
    <t xml:space="preserve">Budynek mieszkalny lok: 4, pom. gosp. 298,64 m2 </t>
  </si>
  <si>
    <t>Budynek mieszkalny: lokal 14</t>
  </si>
  <si>
    <t>Budynek mieszkalny: lok: 2, 24</t>
  </si>
  <si>
    <t>Budynek mieszkalny: lok: 11,24,</t>
  </si>
  <si>
    <t>Budynek mieszkalny: lok: 24</t>
  </si>
  <si>
    <t>Budynek mieszkalny: lok: 1,10,13,25,</t>
  </si>
  <si>
    <t>Budynek mieszkalny: lok: 10,19,30,40,</t>
  </si>
  <si>
    <t>Budynek mieszkalny: lok: 1,11,22,31,32,33,36,38,40</t>
  </si>
  <si>
    <t>Budynek mieszkalny lok. 12</t>
  </si>
  <si>
    <t>Budynek Domu Nauczyciela - 4 mieszkania</t>
  </si>
  <si>
    <t>Budynek mieszkalny, wymiana okien (na PCV) w 2009r, wymiana instalacji elektrycznej ok. 2008-2009, z zewnątrz b. pokryty saidingiem,</t>
  </si>
  <si>
    <t>Inwestycje w obcy środek trwały - budynek  SP Czarnca</t>
  </si>
  <si>
    <t>Linie elektroenergetyczne</t>
  </si>
  <si>
    <t>Linie telekomunikacyjne</t>
  </si>
  <si>
    <t>Stacja i zbiorniki paliw</t>
  </si>
  <si>
    <t>Maszt do sieci internet na bud. Urzędu Gminy</t>
  </si>
  <si>
    <t>Maszt do sieci internet na bud. ZPO Nr 2</t>
  </si>
  <si>
    <t>Maszt do sieci internet na bud. Domu Kultury</t>
  </si>
  <si>
    <t>Maszt do sieci internet na bud.soc. PGKIM</t>
  </si>
  <si>
    <t>Maszt do sieci internet  na bud. Byłej szkoły</t>
  </si>
  <si>
    <t>Linie energetyczne os. Reja</t>
  </si>
  <si>
    <t>Lampa solarna</t>
  </si>
  <si>
    <t>Sieć elektryczna</t>
  </si>
  <si>
    <t>Sieć kanalizacyjna zewnętrzna</t>
  </si>
  <si>
    <t>Sieci zewnętrzne</t>
  </si>
  <si>
    <t>Studnia z pompą głębinową</t>
  </si>
  <si>
    <t>Sieć cieplna</t>
  </si>
  <si>
    <t>Magistrala ciepłownicza</t>
  </si>
  <si>
    <t>Sieć centralnego ogrzewania</t>
  </si>
  <si>
    <t xml:space="preserve">Sieć cieplna – kanał C.O. </t>
  </si>
  <si>
    <t>Przyłącze do sieci centr. Ogrzewania</t>
  </si>
  <si>
    <t>Przewody sieci rozdzielczej</t>
  </si>
  <si>
    <t xml:space="preserve">Sieć cieplna </t>
  </si>
  <si>
    <t>Podłącze sieci</t>
  </si>
  <si>
    <t xml:space="preserve">Sieć Wodociągowa </t>
  </si>
  <si>
    <t>Przewody sieci kanalizacyjnej</t>
  </si>
  <si>
    <t>Sieć kanalizacji deszczowej</t>
  </si>
  <si>
    <t>Sieć cieplna c.o. Wysokich parametrów</t>
  </si>
  <si>
    <t>Kanał c.o</t>
  </si>
  <si>
    <t>Sieć wodociągowa</t>
  </si>
  <si>
    <t>Sieć kanalizacyjna</t>
  </si>
  <si>
    <t>Sieć energetyczna</t>
  </si>
  <si>
    <t>Oświetlenie uliczne</t>
  </si>
  <si>
    <t>Droga, chodnik</t>
  </si>
  <si>
    <t>Odwodnienie ul. Reja</t>
  </si>
  <si>
    <t>Odwodnienie ulicy</t>
  </si>
  <si>
    <t>Przyłącze sieci cieplnej</t>
  </si>
  <si>
    <t>Przyłącze centralnego ogrzewania do PS Nr 1</t>
  </si>
  <si>
    <t xml:space="preserve">Oświetlenie uliczne </t>
  </si>
  <si>
    <t>Kanalizacja teletechniczna kablowa</t>
  </si>
  <si>
    <t>Linia oświetlenia ulicznego</t>
  </si>
  <si>
    <t xml:space="preserve">Linia oswietlenia ulicznego </t>
  </si>
  <si>
    <t>Lampa hybrydowa</t>
  </si>
  <si>
    <t xml:space="preserve">Sieć energetyczna </t>
  </si>
  <si>
    <t>Sieć telekomunikacyjna</t>
  </si>
  <si>
    <t>Place, chodniki</t>
  </si>
  <si>
    <t xml:space="preserve">Droga dojazdowa  </t>
  </si>
  <si>
    <t>Droga dojazdowa</t>
  </si>
  <si>
    <t>Droga wewnątrzzakładowa</t>
  </si>
  <si>
    <t>Drogi, place</t>
  </si>
  <si>
    <t>Plac utwardzony</t>
  </si>
  <si>
    <t>Infrastruktura chodnika</t>
  </si>
  <si>
    <t>Parking</t>
  </si>
  <si>
    <t>Oświetlenie terenu</t>
  </si>
  <si>
    <t>Droga dojazdowa do Oczyszczalni Ścieków</t>
  </si>
  <si>
    <t>Ulice i prace</t>
  </si>
  <si>
    <t>Droga do bazy magazynów</t>
  </si>
  <si>
    <t>Utwardzony plac bazy</t>
  </si>
  <si>
    <t>Drogi i prace wokół bud. Mieszk</t>
  </si>
  <si>
    <t>Linia oświetleniowa</t>
  </si>
  <si>
    <t>Droga Gminna w Knapówce</t>
  </si>
  <si>
    <t>Chodnik przed Halą Sportową</t>
  </si>
  <si>
    <t>Chodnik</t>
  </si>
  <si>
    <t>Przebudowa ulicy</t>
  </si>
  <si>
    <t>Oświetlenie ulicy</t>
  </si>
  <si>
    <t>Budowa ulicy</t>
  </si>
  <si>
    <t>Budowa chodnika</t>
  </si>
  <si>
    <t>Oświetlenie ul. Wiśniowej</t>
  </si>
  <si>
    <t>Oświetlenie ulic</t>
  </si>
  <si>
    <t>Przebudowa drogi</t>
  </si>
  <si>
    <t>Droga w ul. Dworcowej</t>
  </si>
  <si>
    <t>Remont drogi</t>
  </si>
  <si>
    <t>Droga dojazdowa do zakładu</t>
  </si>
  <si>
    <t>Droga na osiedlu</t>
  </si>
  <si>
    <t xml:space="preserve">Przebudowa drogi gminnej </t>
  </si>
  <si>
    <t>Przebudowa drogi wewnętrznej</t>
  </si>
  <si>
    <t>Remont nawierzchni asfaltowej</t>
  </si>
  <si>
    <t>Przebudowa i remont ciągu pieszo-jezdnego</t>
  </si>
  <si>
    <t>Droga utwardzona żwirem</t>
  </si>
  <si>
    <t xml:space="preserve">Droga </t>
  </si>
  <si>
    <t>Droga z kostki brukowej</t>
  </si>
  <si>
    <t>Drogi  z betonu asfaltowego</t>
  </si>
  <si>
    <t xml:space="preserve">Drogi </t>
  </si>
  <si>
    <t>Plac targowy, utwardzenie (chodniki)</t>
  </si>
  <si>
    <t>Droga asfaltowa</t>
  </si>
  <si>
    <t>Chodnik w ul. Witosa</t>
  </si>
  <si>
    <t>Zatoka postojowa ul. Jaworskiego</t>
  </si>
  <si>
    <t>Plac utwardzony kostka brukową</t>
  </si>
  <si>
    <t>Zbiornik wodny</t>
  </si>
  <si>
    <t>Plac zabaw – wyposażenie</t>
  </si>
  <si>
    <t xml:space="preserve">Boisko do piłki nożnej </t>
  </si>
  <si>
    <t>Otoczenie zbiornika (ścieżka żwirowa, siedziska)</t>
  </si>
  <si>
    <t>Konstrukcja zabawowa-wyp[osażenie</t>
  </si>
  <si>
    <t xml:space="preserve">Boisko do piłki siatkowej </t>
  </si>
  <si>
    <t xml:space="preserve">Boisko </t>
  </si>
  <si>
    <t>Boisko do piłki siatkowej</t>
  </si>
  <si>
    <t>Osadnik ścieków</t>
  </si>
  <si>
    <t>Ogrodzenie terenu</t>
  </si>
  <si>
    <t>Ogrodzenia frontowe</t>
  </si>
  <si>
    <t>Skład opału</t>
  </si>
  <si>
    <t>Komin stalowy</t>
  </si>
  <si>
    <t>Ogrodzenia i parkany</t>
  </si>
  <si>
    <t>Pozostała budowla</t>
  </si>
  <si>
    <t>Nawierzchnia</t>
  </si>
  <si>
    <t>Zaplecze – budynek</t>
  </si>
  <si>
    <t xml:space="preserve">Boisko sportowe przy szkole </t>
  </si>
  <si>
    <t xml:space="preserve">Ogrodzenie placu przy szkole </t>
  </si>
  <si>
    <t xml:space="preserve">Boisko sportowe </t>
  </si>
  <si>
    <t>Ogrodzenie placu przy szkole</t>
  </si>
  <si>
    <t>Boisko sportowe przy szkole w Rogienicach</t>
  </si>
  <si>
    <t>Ogrodzenie placu szkolnego w Rogienicach</t>
  </si>
  <si>
    <t>Boisko szkolne przy szkole w Przygradowie</t>
  </si>
  <si>
    <t xml:space="preserve">Przebudowa ujęcia wody </t>
  </si>
  <si>
    <t xml:space="preserve">Mała architektura </t>
  </si>
  <si>
    <t xml:space="preserve">Ubikacje suche </t>
  </si>
  <si>
    <t>Ogrodzenie metalowe w Bebelnie</t>
  </si>
  <si>
    <t>Wiata do grilowania</t>
  </si>
  <si>
    <t>Bieżnia poliuretanowa</t>
  </si>
  <si>
    <t>Ciąg pieszo-jezdny</t>
  </si>
  <si>
    <t>Zatoka postojowa i chodnik</t>
  </si>
  <si>
    <t xml:space="preserve">Chodnik </t>
  </si>
  <si>
    <t>Inwestycje melioracyjne na zbiorniku wodnym STAW 4</t>
  </si>
  <si>
    <t xml:space="preserve">Ogrodzenie domu Nauczyciela </t>
  </si>
  <si>
    <t>Przebudowa drogi gminnej wewnętrznej</t>
  </si>
  <si>
    <t>Przebudoowa drogi gminnej Nr 397002T</t>
  </si>
  <si>
    <t>Przebudowa drogi gminnej Nr 397001T</t>
  </si>
  <si>
    <t>Przebudowa drogi gminnej Nr 397010T</t>
  </si>
  <si>
    <t>Przebudowa drogi gminnej Nr 397011T</t>
  </si>
  <si>
    <t xml:space="preserve">Wartość </t>
  </si>
  <si>
    <t>murowany</t>
  </si>
  <si>
    <t>blacha trapezowa</t>
  </si>
  <si>
    <t>blacha ocynk , papa</t>
  </si>
  <si>
    <t>dwuspadowy, blacha trapezowa</t>
  </si>
  <si>
    <t>cegła kratówka i pustaki</t>
  </si>
  <si>
    <t>płyty żelbetowe</t>
  </si>
  <si>
    <t>cegła palona</t>
  </si>
  <si>
    <t>konstrukcja drewniana, pokryty blachodachówką</t>
  </si>
  <si>
    <t>strop typu kleina i DMS</t>
  </si>
  <si>
    <t>konstrukca drewniana, blacha trapezowa</t>
  </si>
  <si>
    <t>gazobeton i cegła</t>
  </si>
  <si>
    <t>betonowy zbrojony</t>
  </si>
  <si>
    <t>betonowy płytowy</t>
  </si>
  <si>
    <t>nad parterem betonowy zbrojony</t>
  </si>
  <si>
    <t>dwuspadowy o konstrukcji drewnianej pokryty eternitem</t>
  </si>
  <si>
    <t>dwuspadowy o konstrukcji drewnianej pokryty blachą</t>
  </si>
  <si>
    <t>do rozbiórki</t>
  </si>
  <si>
    <t>betonowy prefabrykowany</t>
  </si>
  <si>
    <t>bloczki siporex</t>
  </si>
  <si>
    <t>płyty żelbetowe wielokanałowe</t>
  </si>
  <si>
    <t>dach dwuspadowy, więźba drewniana, papa</t>
  </si>
  <si>
    <t>konstrukcja drewniana</t>
  </si>
  <si>
    <t xml:space="preserve">dach dwuspadowy, więźba drewniana, papa </t>
  </si>
  <si>
    <t>dach dwuspadowy, więźba dewniana, papa</t>
  </si>
  <si>
    <t>dach dwuspadowy, więźba dachowa drewniana, papa termozgrzewalna</t>
  </si>
  <si>
    <t>drewniany</t>
  </si>
  <si>
    <t xml:space="preserve">z belek ocieplony wełną, mineralną </t>
  </si>
  <si>
    <t>konstrukcja drewniana , kryty blachą</t>
  </si>
  <si>
    <t>częściowo</t>
  </si>
  <si>
    <t>1kondygnacyjny</t>
  </si>
  <si>
    <t>2kondygnacyjny</t>
  </si>
  <si>
    <t xml:space="preserve">1kondygnacyjny </t>
  </si>
  <si>
    <t>2 kondygnacyjny</t>
  </si>
  <si>
    <t>1kondygnacyjny+strych</t>
  </si>
  <si>
    <t>5 nadziemnych</t>
  </si>
  <si>
    <t>2 nadziemnych</t>
  </si>
  <si>
    <t>1 nadziemna oraz poddasze</t>
  </si>
  <si>
    <t>1 nadziemna oraz poddasze nieuzytkowe</t>
  </si>
  <si>
    <t xml:space="preserve">3 nadziemne </t>
  </si>
  <si>
    <t>3 nadziemne</t>
  </si>
  <si>
    <t>4 nadziemne</t>
  </si>
  <si>
    <t xml:space="preserve">4 nadziemne </t>
  </si>
  <si>
    <t>5 naziemnych</t>
  </si>
  <si>
    <t>5nadziemnych</t>
  </si>
  <si>
    <t>4kondygnacyjny</t>
  </si>
  <si>
    <t>1 nadziemna</t>
  </si>
  <si>
    <t>2 nadziemne</t>
  </si>
  <si>
    <t>Komputer AiO HP 63300i 3-3220 4Gb/500/DWRW/W7P</t>
  </si>
  <si>
    <t>Komputer AiO HP P 3520 i 3-3240 4GB/500/DVRW/W78P</t>
  </si>
  <si>
    <t>Komputer AiO HP 63300i 3-3220 4Gb/500/DWRW/W7P z monitorem 23 LED HP Z23i</t>
  </si>
  <si>
    <t>Sprzęt sieciowy Fortigate 90D 8x5 BUNDLE (TRADE UP UNIT)</t>
  </si>
  <si>
    <t>Drukarka LEXMARK kolorowa</t>
  </si>
  <si>
    <t>Zestaw komputerowy Actina Solar205 S5 Windows 7, Microsoft Ofice 2013 Monitor24'' UPS</t>
  </si>
  <si>
    <t>Zestaw komputerowy DELL</t>
  </si>
  <si>
    <t>Zestaw komputerowy Fujitsu</t>
  </si>
  <si>
    <t>Komputer typu ALL-in-one Lenovo S400z</t>
  </si>
  <si>
    <t>Telewizor 50cali LED CEiK w Czarncy</t>
  </si>
  <si>
    <t>NOTEBOOK DELL 14" i5-4210U/8GB/1TB/W7Pro</t>
  </si>
  <si>
    <t>Laptop CEiK w Czarncy</t>
  </si>
  <si>
    <t>Projektor multimedialny FULL HD + ekran CEiK w Czarncy</t>
  </si>
  <si>
    <t>System kamer IP na budynku UG Włoszczowa</t>
  </si>
  <si>
    <t>UG</t>
  </si>
  <si>
    <t>TMBBK61Z9B2155236</t>
  </si>
  <si>
    <t>TLWJV77</t>
  </si>
  <si>
    <t>Osobowy</t>
  </si>
  <si>
    <t>19.05.2011</t>
  </si>
  <si>
    <t>Nissan</t>
  </si>
  <si>
    <t>Primastar</t>
  </si>
  <si>
    <t>VSKF4BCB6UY579433</t>
  </si>
  <si>
    <t>TLWRC05</t>
  </si>
  <si>
    <t>ciężarowy</t>
  </si>
  <si>
    <t>29.09.2014</t>
  </si>
  <si>
    <t>19.05.2017</t>
  </si>
  <si>
    <t>18.05.2018</t>
  </si>
  <si>
    <t>26.09.2017</t>
  </si>
  <si>
    <t>25.09.2018</t>
  </si>
  <si>
    <t xml:space="preserve">Kocioł grzejny c.o. </t>
  </si>
  <si>
    <t>Kotłownia olejowa SM”Lokator”</t>
  </si>
  <si>
    <t>Kocioł żeliwny olejowy RD5</t>
  </si>
  <si>
    <t>Kocioł żeliwny olejowy RD6</t>
  </si>
  <si>
    <t>Kocioł centralnego ogrzewania MN”TURBO”</t>
  </si>
  <si>
    <t>ul. Jędrzejowska</t>
  </si>
  <si>
    <t>os. Broniewskiego 16</t>
  </si>
  <si>
    <t>Kotły grzewcze w budynku Wymiennikowni</t>
  </si>
  <si>
    <t>os. Brożka 16</t>
  </si>
  <si>
    <t>Kocioł central. Ogrzew. w Strażnicy OSP Konieczno</t>
  </si>
  <si>
    <t>Kocioł na paliwo stałe mocy 75kW</t>
  </si>
  <si>
    <t>bud.  SP Wola Wiśniowa</t>
  </si>
  <si>
    <t>Kocioł co-optima komfort plus Szkoła Podst.</t>
  </si>
  <si>
    <t>Rogienice</t>
  </si>
  <si>
    <t>Kocioł co-DefroEKO 25</t>
  </si>
  <si>
    <t>Młynarska 54</t>
  </si>
  <si>
    <t>Kocioł wraz z instalacją</t>
  </si>
  <si>
    <t>ul. 1-go Maja 37</t>
  </si>
  <si>
    <t>ul. Ogrodowa8</t>
  </si>
  <si>
    <t>Kocioł grzejny KWM-3 przy szkole</t>
  </si>
  <si>
    <t>Piec c.o. PLESZEW ulsg-36</t>
  </si>
  <si>
    <t>Bebelno Kolonia</t>
  </si>
  <si>
    <t>Piec grzejny KWM - "VAKO-S"</t>
  </si>
  <si>
    <t xml:space="preserve">Piec c.o.  </t>
  </si>
  <si>
    <t>Motyczno</t>
  </si>
  <si>
    <t>Nagrzewnica olejowa 30IE</t>
  </si>
  <si>
    <t>Kocioł na paliwo stałe SAS-ECO o mocy 150kW</t>
  </si>
  <si>
    <t>Kocioł C.O. DWOREK-BIS 10kW</t>
  </si>
  <si>
    <t>ul. Młynarska 70</t>
  </si>
  <si>
    <t>Urządzenie do selektywnego włączania syren</t>
  </si>
  <si>
    <t>Wymiennik jonitowy</t>
  </si>
  <si>
    <t>Odśnieżarka MURRAY 8,5</t>
  </si>
  <si>
    <t>Dąbie</t>
  </si>
  <si>
    <t xml:space="preserve">Kosiarka samojezdna </t>
  </si>
  <si>
    <t>Traktor M 125-97TC</t>
  </si>
  <si>
    <t>FS Łachów</t>
  </si>
  <si>
    <t>Garaż w Przedszkolu</t>
  </si>
  <si>
    <t>Laptopy HP 6 szt.</t>
  </si>
  <si>
    <t>Tablica wyników sportowych</t>
  </si>
  <si>
    <t>Drukarka HP</t>
  </si>
  <si>
    <t>Kamera SONY</t>
  </si>
  <si>
    <t xml:space="preserve">YETI, kombi, benzyna, 118 kw,  Rozstaw osi: 2576 mm </t>
  </si>
  <si>
    <t>12.12.2017</t>
  </si>
  <si>
    <t>11.12.2018</t>
  </si>
  <si>
    <t>24.07.2017</t>
  </si>
  <si>
    <t>23.07.2018</t>
  </si>
  <si>
    <t>Octavia II, sedan, benzyna, 118kw</t>
  </si>
  <si>
    <t>os. Brożka 25</t>
  </si>
  <si>
    <t>os. Broniewskiego 19</t>
  </si>
  <si>
    <t>os. Brożka 3</t>
  </si>
  <si>
    <t>Włoszczowa</t>
  </si>
  <si>
    <t>Cmentarz komunalny</t>
  </si>
  <si>
    <t>Ujęcie wody</t>
  </si>
  <si>
    <t>Włoszczowa – Ujęcie Wody</t>
  </si>
  <si>
    <t>ul. Jędrzejowska 74</t>
  </si>
  <si>
    <t>Włoszczowa, Urząd Gminy</t>
  </si>
  <si>
    <t>os. Broniewskiego 3a</t>
  </si>
  <si>
    <t>ul. Młynarska 1</t>
  </si>
  <si>
    <t>Ul. Żwirki, Włoszczowa</t>
  </si>
  <si>
    <t>Rząbiec</t>
  </si>
  <si>
    <t>Silpia Duża</t>
  </si>
  <si>
    <t xml:space="preserve">Bebelno </t>
  </si>
  <si>
    <t>os. Brożka</t>
  </si>
  <si>
    <t>os.Brożka</t>
  </si>
  <si>
    <t>ul. Młynarska, zakład weterynarii</t>
  </si>
  <si>
    <t>ul. Strażacka 9</t>
  </si>
  <si>
    <t>ul. Strażacka 9a</t>
  </si>
  <si>
    <t>os. Broniewskiego</t>
  </si>
  <si>
    <t>Cmentarz komunalny Włoszczowa</t>
  </si>
  <si>
    <t>ul. Jędrzejowska 10</t>
  </si>
  <si>
    <t>Nieznanowice 51</t>
  </si>
  <si>
    <t>Przygradów</t>
  </si>
  <si>
    <t>Włoszczowa , pl. Wolności</t>
  </si>
  <si>
    <t>UL. Jedrzejowska 74</t>
  </si>
  <si>
    <t>Os. Brożka 23</t>
  </si>
  <si>
    <t>os. Brożka 22</t>
  </si>
  <si>
    <t>os. Broniewskiego 6</t>
  </si>
  <si>
    <t>ul. Kościuszki 12</t>
  </si>
  <si>
    <t>ul. Strażacka 11</t>
  </si>
  <si>
    <t>ul. Żeromskiego 17</t>
  </si>
  <si>
    <t>Nieznanowice 49</t>
  </si>
  <si>
    <t>Nieznanowice 44</t>
  </si>
  <si>
    <t>Nieznanowice 45</t>
  </si>
  <si>
    <t>Nieznanowice 46</t>
  </si>
  <si>
    <t>Czarnca Osada Leśna-Piła</t>
  </si>
  <si>
    <t>os. Brożka 1 Włoszczowa</t>
  </si>
  <si>
    <t>os. Brożka 2 Włoszczowa</t>
  </si>
  <si>
    <t>os.Brożka 3 Włoszczowa</t>
  </si>
  <si>
    <t>os. Brożka 5 Włoszczowa</t>
  </si>
  <si>
    <t>os. Brożka 6 Włoszczowa</t>
  </si>
  <si>
    <t>os. Brożka 7 Włoszczowa</t>
  </si>
  <si>
    <t>os. Brożka 8 Włoszczowa</t>
  </si>
  <si>
    <t>os. Broniewskiego 3 Włoszczowa</t>
  </si>
  <si>
    <t>os. Broniewskiego 4 Włoszczowa</t>
  </si>
  <si>
    <t>os. Broniewskiego 5 Włoszczowa</t>
  </si>
  <si>
    <t>ul. Sienkiewicza 32 Włoszczowa</t>
  </si>
  <si>
    <t>ul. Sienkiewicza 40 Włoszczowa</t>
  </si>
  <si>
    <t>ul. 1Maja 23 Włoszczowa</t>
  </si>
  <si>
    <t>Włoszczowa, ul. Wąska 12</t>
  </si>
  <si>
    <t>Włoszczowa, ul. Wąska 14</t>
  </si>
  <si>
    <t>Włoszczowa, ul. Wąska 16</t>
  </si>
  <si>
    <t>Włoszczowa, ul. Wąska 18</t>
  </si>
  <si>
    <t>Włoszczowa, ul. Dębowa 1</t>
  </si>
  <si>
    <t>Bebelno</t>
  </si>
  <si>
    <t>Włoszczowa, ul. 1-go Maja 37 dz: 5118</t>
  </si>
  <si>
    <t>Włoszczowa, Cmentarz Komun.</t>
  </si>
  <si>
    <t>Ujęcie wody – Włoszczowa</t>
  </si>
  <si>
    <t>Włoszczowa ul. Partyzantów</t>
  </si>
  <si>
    <t>Włoszczowa, ul. Różana 16</t>
  </si>
  <si>
    <t>Włoszczowa, os. Reja 10</t>
  </si>
  <si>
    <t>Włoszczowa, Parking ul. Partyzantów</t>
  </si>
  <si>
    <t>Włoszczowa, Stolbud</t>
  </si>
  <si>
    <t>os.Armii Krajowej</t>
  </si>
  <si>
    <t>os. Broniewskiego 4</t>
  </si>
  <si>
    <t>Włoszczowa, os. Armii Krajowej</t>
  </si>
  <si>
    <t>Włoszczowa , os. Armii Krajowej</t>
  </si>
  <si>
    <t>Włoszczowa do bud. OsiR</t>
  </si>
  <si>
    <t>Włoszczowa, wewn. Zakładowe</t>
  </si>
  <si>
    <t>Włoszczowa do D. Kultury</t>
  </si>
  <si>
    <t>Włoszczowa,os. Broniewskiego 19</t>
  </si>
  <si>
    <t>Włoszczowa, os. Broniewskiego 15</t>
  </si>
  <si>
    <t>Włoszczowa, Cm. Komunalny</t>
  </si>
  <si>
    <t>os. Armii Krajowej, Włoszczowa</t>
  </si>
  <si>
    <t>Włoszczowa, Hotel Żeromskiego</t>
  </si>
  <si>
    <t>ul. Jędrzejowska, nawierzchnia drogi, chodniki</t>
  </si>
  <si>
    <t>Włoszczowa, ul. Reja</t>
  </si>
  <si>
    <t>ul. Witosa</t>
  </si>
  <si>
    <t>Włoszczowa, Dębowa, Sienkiewicza</t>
  </si>
  <si>
    <t>Włoszczowa,  ul. I Maja 30</t>
  </si>
  <si>
    <t>Włoszczowa, u. Biskupa Jaworskiego</t>
  </si>
  <si>
    <t>Włoszczowa,  ul. Norwida</t>
  </si>
  <si>
    <t>Włoszczowa, ul. Słowackiego</t>
  </si>
  <si>
    <t>Nieznanowice</t>
  </si>
  <si>
    <t>ul.Poludniowa Czarnca</t>
  </si>
  <si>
    <t>ul. Śliska, Konopnicka , Nowa</t>
  </si>
  <si>
    <t>Magistrala teren STOLBUDU</t>
  </si>
  <si>
    <t>ul. Strażacka</t>
  </si>
  <si>
    <t>ul. Partyzantów</t>
  </si>
  <si>
    <t>ul. Wiśniowa</t>
  </si>
  <si>
    <t>Włoszczowa, droga na Cm. Komunalny</t>
  </si>
  <si>
    <t>Knapówka</t>
  </si>
  <si>
    <t>H.Sp. OsiR</t>
  </si>
  <si>
    <t>ul. Sienkiewicza</t>
  </si>
  <si>
    <t>ul. Reja</t>
  </si>
  <si>
    <t>ul. Topolowa</t>
  </si>
  <si>
    <t>ul. Targowa</t>
  </si>
  <si>
    <t>ul. Świeża</t>
  </si>
  <si>
    <t>ul. Kraszewskiego</t>
  </si>
  <si>
    <t>ul. Fredry</t>
  </si>
  <si>
    <t>Włoszczowa, ul. Wiśniowa</t>
  </si>
  <si>
    <t>ul. 1Maja i Kilińskiego</t>
  </si>
  <si>
    <t>ul. Dębowa</t>
  </si>
  <si>
    <t>Włoszczowa, Dworcowa</t>
  </si>
  <si>
    <t>Włoszczowa, Sz. Podst. Kurzelów</t>
  </si>
  <si>
    <t>ul. Ks. Biernackiego</t>
  </si>
  <si>
    <t>Stolbud Włoszczowa</t>
  </si>
  <si>
    <t>ul. Wiejska Włoszczowa</t>
  </si>
  <si>
    <t>Włoszczowa, ul. 1Maja</t>
  </si>
  <si>
    <t>ul. Leśna Włoszczowa</t>
  </si>
  <si>
    <t>Ul. Rolnicza Włoszczowa</t>
  </si>
  <si>
    <t>os. Jana Brożka, Włoszczowa</t>
  </si>
  <si>
    <t>UL. Żwirki , Włoszczowa</t>
  </si>
  <si>
    <t>ul. Bp. Jaworskiego</t>
  </si>
  <si>
    <t>os. Reja ul. Norida, Makuszyńskiego, Tuwima,</t>
  </si>
  <si>
    <t>ul. Śliska , Konopnickiej , Nowa</t>
  </si>
  <si>
    <t>ul. Targowa, Włoszczowa</t>
  </si>
  <si>
    <t>ul. Góral Włoszczowa</t>
  </si>
  <si>
    <t>ul. Zachodnia, Włoszczowa</t>
  </si>
  <si>
    <t>Włoszczowa, ul Witosa</t>
  </si>
  <si>
    <t>Włoszczowa ul. Jaworskiego</t>
  </si>
  <si>
    <t>UL. Sliska za kościołem</t>
  </si>
  <si>
    <t>os. Brożka, Włoszczowa</t>
  </si>
  <si>
    <t>ul.Jedrzejowska</t>
  </si>
  <si>
    <t>os. Broniewskiego 8</t>
  </si>
  <si>
    <t>Łachów</t>
  </si>
  <si>
    <t>ul. Młynarska</t>
  </si>
  <si>
    <t>ul. 1Maja</t>
  </si>
  <si>
    <t>os. Górki</t>
  </si>
  <si>
    <t>Włoszczowa, ul. Czarnieckiego</t>
  </si>
  <si>
    <t xml:space="preserve">Wola Wiśniowa </t>
  </si>
  <si>
    <t>Plac Wolności we Włoszczowie</t>
  </si>
  <si>
    <t>os. Reja, Włoszczowa</t>
  </si>
  <si>
    <t xml:space="preserve">ZPO Nr 1 we Włoszczowie ul. Wiśniowa </t>
  </si>
  <si>
    <t>Włoszczowa, ul. Biernackiego</t>
  </si>
  <si>
    <t>Włoszczowa, koło DK Włoszczowa</t>
  </si>
  <si>
    <t>Włoszczowa, ul. Fredry</t>
  </si>
  <si>
    <t>Włoszczowa os. Armii Krajowej</t>
  </si>
  <si>
    <t>Włoszczowa, ul. Konstytucji</t>
  </si>
  <si>
    <t>Włoszczowa, Koło budynku Urzędu</t>
  </si>
  <si>
    <t>Kurzelów, ul. 1-go Maja</t>
  </si>
  <si>
    <t>Włoszczowa, ul. Witosa</t>
  </si>
  <si>
    <t>Włoszczowa os.Brozka</t>
  </si>
  <si>
    <t>Włoszczowa ul.Kraszewskiego</t>
  </si>
  <si>
    <t>Wloszczowa ul.Debowa</t>
  </si>
  <si>
    <t>Włoszczowa ul.1Maja</t>
  </si>
  <si>
    <t>Włoszczowa ul. Sosnowa</t>
  </si>
  <si>
    <t>ul. Wiśniowa Włoszczowa</t>
  </si>
  <si>
    <t>Wymysłów-Michałów</t>
  </si>
  <si>
    <t>Nieznanowice w Kierunku Ludyni</t>
  </si>
  <si>
    <t>Przygradów Folwark</t>
  </si>
  <si>
    <t>Konieczno-Nieznanowice</t>
  </si>
  <si>
    <t>komunaln-socjalny</t>
  </si>
  <si>
    <t>Budynek biurowy UG bez udziału Samorządowego Centrum Oświaty i OPS w 2014 r. wykonano termomodernizację budynku na wartość 382.677,88 zł</t>
  </si>
  <si>
    <t>* wartość odtworzeniowa została ustalona na podstawie kalkulatora do szacowania wartości odtworzeniowych budynków opartego na Biuletynie Cen Obiektów Budowlanych SEKOCENBUD</t>
  </si>
  <si>
    <t>Suma ubezpieczenia wszystkich budynków i budowli:</t>
  </si>
  <si>
    <t>Tabela 8: szkodowość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</si>
</sst>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.00\ _z_ł"/>
    <numFmt numFmtId="166" formatCode="#,##0.00\ [$zł-415];[Red]\-#,##0.00\ [$zł-415]"/>
    <numFmt numFmtId="167" formatCode="dd/mm/yy"/>
    <numFmt numFmtId="168" formatCode="\ #,##0.00&quot; zł &quot;;\-#,##0.00&quot; zł &quot;;&quot; -&quot;#&quot; zł &quot;;@\ "/>
    <numFmt numFmtId="169" formatCode="_-* #,##0.00&quot; zł&quot;_-;\-* #,##0.00&quot; zł&quot;_-;_-* \-??&quot; zł&quot;_-;_-@_-"/>
    <numFmt numFmtId="170" formatCode="#,##0.00&quot; zł &quot;;\-#,##0.00&quot; zł &quot;;&quot; -&quot;#&quot; zł &quot;;@\ "/>
    <numFmt numFmtId="171" formatCode="d/mm/yyyy"/>
    <numFmt numFmtId="172" formatCode="000\-000\-00\-00"/>
    <numFmt numFmtId="173" formatCode="#,##0.00;[Red]&quot;-&quot;#,##0.00"/>
    <numFmt numFmtId="174" formatCode="#,##0.00\ [$z?-415];[Red]\-#,##0.00\ [$z?-415]"/>
    <numFmt numFmtId="175" formatCode="_-* #,##0.00&quot;,z?&quot;_-;\-* #,##0.00&quot;,z?&quot;_-;_-* \-??&quot; z?&quot;_-;_-@_-"/>
    <numFmt numFmtId="176" formatCode="_-* #,##0.000\ &quot;zł&quot;_-;\-* #,##0.000\ &quot;zł&quot;_-;_-* &quot;-&quot;???\ &quot;zł&quot;_-;_-@_-"/>
  </numFmts>
  <fonts count="58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9"/>
      <name val="Arial"/>
      <family val="2"/>
      <charset val="238"/>
    </font>
    <font>
      <b/>
      <sz val="10"/>
      <color indexed="60"/>
      <name val="Arial"/>
      <family val="2"/>
      <charset val="238"/>
    </font>
    <font>
      <sz val="8"/>
      <color indexed="12"/>
      <name val="MS Sans Serif"/>
      <family val="2"/>
      <charset val="238"/>
    </font>
    <font>
      <b/>
      <sz val="13"/>
      <name val="Arial"/>
      <family val="2"/>
      <charset val="238"/>
    </font>
    <font>
      <sz val="10"/>
      <name val="Arial"/>
      <family val="2"/>
      <charset val="238"/>
    </font>
    <font>
      <b/>
      <i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sz val="9"/>
      <color indexed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Arial CE"/>
      <family val="2"/>
      <charset val="238"/>
    </font>
    <font>
      <u/>
      <sz val="10"/>
      <color indexed="2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u/>
      <sz val="11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2"/>
      <name val="Times New Roman"/>
      <family val="1"/>
      <charset val="238"/>
    </font>
    <font>
      <b/>
      <u/>
      <sz val="10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22"/>
        <bgColor indexed="44"/>
      </patternFill>
    </fill>
    <fill>
      <patternFill patternType="solid">
        <fgColor indexed="45"/>
        <bgColor indexed="2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29" fillId="2" borderId="1" applyNumberFormat="0" applyAlignment="0" applyProtection="0"/>
    <xf numFmtId="0" fontId="30" fillId="3" borderId="2" applyNumberFormat="0" applyAlignment="0" applyProtection="0"/>
    <xf numFmtId="173" fontId="14" fillId="0" borderId="3" applyFill="0" applyBorder="0">
      <alignment vertical="top"/>
      <protection locked="0"/>
    </xf>
    <xf numFmtId="0" fontId="14" fillId="0" borderId="3" applyFill="0" applyBorder="0">
      <alignment vertical="center"/>
      <protection locked="0"/>
    </xf>
    <xf numFmtId="0" fontId="4" fillId="0" borderId="0" applyNumberFormat="0" applyFill="0" applyAlignment="0" applyProtection="0"/>
    <xf numFmtId="0" fontId="5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Alignment="0" applyProtection="0"/>
    <xf numFmtId="0" fontId="11" fillId="0" borderId="0"/>
    <xf numFmtId="0" fontId="11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40" fillId="0" borderId="0" applyNumberFormat="0" applyFill="0" applyAlignment="0" applyProtection="0"/>
    <xf numFmtId="0" fontId="35" fillId="0" borderId="0" applyNumberFormat="0" applyFill="0" applyAlignment="0" applyProtection="0"/>
    <xf numFmtId="0" fontId="36" fillId="0" borderId="0" applyNumberFormat="0" applyFill="0" applyAlignment="0" applyProtection="0"/>
    <xf numFmtId="0" fontId="37" fillId="0" borderId="0" applyNumberFormat="0" applyFill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175" fontId="2" fillId="0" borderId="0" applyFill="0" applyAlignment="0" applyProtection="0"/>
    <xf numFmtId="44" fontId="2" fillId="0" borderId="0" applyFont="0" applyFill="0" applyBorder="0" applyAlignment="0" applyProtection="0"/>
    <xf numFmtId="169" fontId="2" fillId="0" borderId="0" applyFill="0" applyAlignment="0" applyProtection="0"/>
    <xf numFmtId="0" fontId="38" fillId="4" borderId="0" applyNumberFormat="0" applyAlignment="0" applyProtection="0"/>
  </cellStyleXfs>
  <cellXfs count="601">
    <xf numFmtId="0" fontId="0" fillId="0" borderId="0" xfId="0"/>
    <xf numFmtId="0" fontId="3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16" fillId="0" borderId="0" xfId="0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3" fillId="5" borderId="0" xfId="0" applyFont="1" applyFill="1"/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64" fontId="2" fillId="0" borderId="0" xfId="22" applyNumberFormat="1" applyFont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/>
    </xf>
    <xf numFmtId="0" fontId="2" fillId="0" borderId="8" xfId="0" applyFont="1" applyFill="1" applyBorder="1" applyAlignment="1">
      <alignment horizontal="left" vertical="center" wrapText="1"/>
    </xf>
    <xf numFmtId="0" fontId="3" fillId="0" borderId="8" xfId="12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3" fillId="0" borderId="8" xfId="1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4" fillId="0" borderId="0" xfId="0" applyFont="1" applyFill="1" applyAlignment="1">
      <alignment vertical="center"/>
    </xf>
    <xf numFmtId="44" fontId="3" fillId="0" borderId="8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8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64" fontId="2" fillId="0" borderId="0" xfId="22" applyNumberFormat="1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164" fontId="2" fillId="0" borderId="0" xfId="0" applyNumberFormat="1" applyFont="1" applyFill="1" applyAlignment="1">
      <alignment vertical="center"/>
    </xf>
    <xf numFmtId="164" fontId="20" fillId="0" borderId="0" xfId="0" applyNumberFormat="1" applyFont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0" fontId="26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165" fontId="10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2" xfId="0" applyFont="1" applyBorder="1"/>
    <xf numFmtId="0" fontId="12" fillId="0" borderId="0" xfId="0" applyFont="1" applyBorder="1" applyAlignment="1">
      <alignment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2" fillId="5" borderId="9" xfId="0" applyFont="1" applyFill="1" applyBorder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 applyAlignment="1">
      <alignment vertical="center"/>
    </xf>
    <xf numFmtId="0" fontId="2" fillId="5" borderId="0" xfId="0" applyFont="1" applyFill="1" applyAlignment="1">
      <alignment horizontal="left" vertical="center"/>
    </xf>
    <xf numFmtId="165" fontId="2" fillId="5" borderId="0" xfId="0" applyNumberFormat="1" applyFont="1" applyFill="1" applyAlignment="1">
      <alignment horizontal="center" vertical="center" wrapText="1"/>
    </xf>
    <xf numFmtId="0" fontId="2" fillId="5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24" fillId="5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164" fontId="3" fillId="0" borderId="0" xfId="0" applyNumberFormat="1" applyFont="1" applyFill="1" applyAlignment="1">
      <alignment vertical="center"/>
    </xf>
    <xf numFmtId="164" fontId="2" fillId="0" borderId="0" xfId="0" applyNumberFormat="1" applyFont="1" applyAlignment="1"/>
    <xf numFmtId="0" fontId="2" fillId="5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2" fillId="0" borderId="0" xfId="0" applyNumberFormat="1" applyFont="1" applyAlignment="1">
      <alignment horizontal="center" vertical="center"/>
    </xf>
    <xf numFmtId="44" fontId="2" fillId="0" borderId="0" xfId="0" applyNumberFormat="1" applyFont="1" applyFill="1" applyBorder="1" applyAlignment="1">
      <alignment vertical="center" wrapText="1"/>
    </xf>
    <xf numFmtId="0" fontId="3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13" xfId="0" applyFont="1" applyFill="1" applyBorder="1" applyAlignment="1">
      <alignment vertical="center" wrapText="1"/>
    </xf>
    <xf numFmtId="0" fontId="2" fillId="0" borderId="8" xfId="12" applyFont="1" applyFill="1" applyBorder="1" applyAlignment="1">
      <alignment horizontal="center" vertical="center" wrapText="1"/>
    </xf>
    <xf numFmtId="44" fontId="2" fillId="0" borderId="0" xfId="23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2" fillId="0" borderId="0" xfId="0" applyFont="1" applyFill="1"/>
    <xf numFmtId="0" fontId="0" fillId="0" borderId="12" xfId="0" applyFill="1" applyBorder="1" applyAlignment="1">
      <alignment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left" vertical="center"/>
    </xf>
    <xf numFmtId="0" fontId="2" fillId="8" borderId="0" xfId="0" applyFont="1" applyFill="1" applyAlignment="1">
      <alignment vertical="center"/>
    </xf>
    <xf numFmtId="0" fontId="3" fillId="0" borderId="8" xfId="0" applyFont="1" applyBorder="1" applyAlignment="1">
      <alignment vertical="center" wrapText="1"/>
    </xf>
    <xf numFmtId="44" fontId="2" fillId="0" borderId="0" xfId="0" applyNumberFormat="1" applyFont="1" applyAlignment="1">
      <alignment vertical="center"/>
    </xf>
    <xf numFmtId="0" fontId="2" fillId="8" borderId="0" xfId="0" applyFont="1" applyFill="1" applyAlignment="1">
      <alignment horizontal="center" vertical="center" wrapText="1"/>
    </xf>
    <xf numFmtId="44" fontId="24" fillId="0" borderId="0" xfId="0" applyNumberFormat="1" applyFont="1" applyFill="1" applyAlignment="1">
      <alignment vertical="center"/>
    </xf>
    <xf numFmtId="44" fontId="24" fillId="5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9" borderId="8" xfId="0" applyFont="1" applyFill="1" applyBorder="1" applyAlignment="1">
      <alignment horizontal="center" vertical="center" wrapText="1"/>
    </xf>
    <xf numFmtId="44" fontId="2" fillId="8" borderId="8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vertical="center" wrapText="1"/>
    </xf>
    <xf numFmtId="0" fontId="2" fillId="8" borderId="0" xfId="0" applyFont="1" applyFill="1"/>
    <xf numFmtId="0" fontId="3" fillId="8" borderId="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 wrapText="1"/>
    </xf>
    <xf numFmtId="164" fontId="3" fillId="8" borderId="0" xfId="22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0" fontId="2" fillId="10" borderId="8" xfId="0" applyFont="1" applyFill="1" applyBorder="1" applyAlignment="1">
      <alignment horizontal="center" vertical="center" wrapText="1"/>
    </xf>
    <xf numFmtId="168" fontId="2" fillId="0" borderId="11" xfId="12" applyNumberFormat="1" applyFont="1" applyFill="1" applyBorder="1"/>
    <xf numFmtId="0" fontId="3" fillId="8" borderId="8" xfId="0" applyFont="1" applyFill="1" applyBorder="1" applyAlignment="1">
      <alignment horizontal="center" vertical="center" wrapText="1"/>
    </xf>
    <xf numFmtId="44" fontId="3" fillId="0" borderId="8" xfId="22" applyFont="1" applyFill="1" applyBorder="1" applyAlignment="1">
      <alignment horizontal="center" vertical="center" wrapText="1"/>
    </xf>
    <xf numFmtId="44" fontId="2" fillId="0" borderId="8" xfId="22" applyFont="1" applyFill="1" applyBorder="1" applyAlignment="1">
      <alignment vertical="center" wrapText="1"/>
    </xf>
    <xf numFmtId="164" fontId="3" fillId="10" borderId="8" xfId="22" applyNumberFormat="1" applyFont="1" applyFill="1" applyBorder="1" applyAlignment="1">
      <alignment horizontal="center" vertical="center" wrapText="1"/>
    </xf>
    <xf numFmtId="0" fontId="2" fillId="10" borderId="8" xfId="0" applyFont="1" applyFill="1" applyBorder="1" applyAlignment="1">
      <alignment horizontal="center" vertical="center"/>
    </xf>
    <xf numFmtId="4" fontId="2" fillId="10" borderId="9" xfId="0" applyNumberFormat="1" applyFont="1" applyFill="1" applyBorder="1" applyAlignment="1">
      <alignment horizontal="center" vertical="center" wrapText="1"/>
    </xf>
    <xf numFmtId="0" fontId="2" fillId="8" borderId="0" xfId="0" applyFont="1" applyFill="1" applyAlignment="1">
      <alignment horizontal="center" vertical="center"/>
    </xf>
    <xf numFmtId="0" fontId="3" fillId="11" borderId="8" xfId="0" applyFont="1" applyFill="1" applyBorder="1" applyAlignment="1">
      <alignment horizontal="center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8" xfId="0" applyFont="1" applyFill="1" applyBorder="1" applyAlignment="1">
      <alignment horizontal="center"/>
    </xf>
    <xf numFmtId="164" fontId="3" fillId="11" borderId="8" xfId="0" applyNumberFormat="1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vertical="center" wrapText="1"/>
    </xf>
    <xf numFmtId="0" fontId="2" fillId="0" borderId="11" xfId="2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/>
    </xf>
    <xf numFmtId="0" fontId="2" fillId="8" borderId="0" xfId="0" applyFont="1" applyFill="1" applyBorder="1" applyAlignment="1">
      <alignment vertical="center"/>
    </xf>
    <xf numFmtId="169" fontId="3" fillId="0" borderId="12" xfId="14" applyNumberFormat="1" applyFont="1" applyFill="1" applyBorder="1" applyAlignment="1">
      <alignment horizontal="center" vertical="center" wrapText="1"/>
    </xf>
    <xf numFmtId="1" fontId="2" fillId="0" borderId="11" xfId="24" applyNumberFormat="1" applyFont="1" applyFill="1" applyBorder="1" applyAlignment="1" applyProtection="1">
      <alignment horizontal="center" vertical="center"/>
    </xf>
    <xf numFmtId="1" fontId="2" fillId="0" borderId="12" xfId="24" applyNumberFormat="1" applyFont="1" applyFill="1" applyBorder="1" applyAlignment="1" applyProtection="1">
      <alignment horizontal="center" vertical="center"/>
    </xf>
    <xf numFmtId="0" fontId="2" fillId="8" borderId="12" xfId="0" applyFont="1" applyFill="1" applyBorder="1"/>
    <xf numFmtId="0" fontId="2" fillId="8" borderId="12" xfId="0" applyFont="1" applyFill="1" applyBorder="1" applyAlignment="1">
      <alignment horizontal="center"/>
    </xf>
    <xf numFmtId="44" fontId="2" fillId="7" borderId="8" xfId="23" applyFont="1" applyFill="1" applyBorder="1" applyAlignment="1">
      <alignment horizontal="center" vertical="center" wrapText="1"/>
    </xf>
    <xf numFmtId="44" fontId="2" fillId="7" borderId="8" xfId="23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wrapText="1"/>
    </xf>
    <xf numFmtId="44" fontId="3" fillId="0" borderId="8" xfId="12" applyNumberFormat="1" applyFont="1" applyFill="1" applyBorder="1" applyAlignment="1">
      <alignment horizontal="center" wrapText="1"/>
    </xf>
    <xf numFmtId="169" fontId="3" fillId="0" borderId="12" xfId="14" applyNumberFormat="1" applyFont="1" applyFill="1" applyBorder="1" applyAlignment="1">
      <alignment horizontal="center" wrapText="1"/>
    </xf>
    <xf numFmtId="44" fontId="2" fillId="7" borderId="8" xfId="23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8" borderId="8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 wrapText="1"/>
    </xf>
    <xf numFmtId="44" fontId="2" fillId="0" borderId="0" xfId="0" applyNumberFormat="1" applyFont="1" applyFill="1" applyAlignment="1">
      <alignment vertical="center"/>
    </xf>
    <xf numFmtId="44" fontId="2" fillId="8" borderId="0" xfId="22" applyNumberFormat="1" applyFont="1" applyFill="1" applyAlignment="1">
      <alignment horizontal="center" vertical="center" wrapText="1"/>
    </xf>
    <xf numFmtId="44" fontId="3" fillId="10" borderId="8" xfId="22" applyNumberFormat="1" applyFont="1" applyFill="1" applyBorder="1" applyAlignment="1">
      <alignment horizontal="center" vertical="center" wrapText="1"/>
    </xf>
    <xf numFmtId="44" fontId="3" fillId="10" borderId="9" xfId="2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52" fillId="0" borderId="0" xfId="0" applyFont="1" applyAlignment="1">
      <alignment vertical="center"/>
    </xf>
    <xf numFmtId="0" fontId="3" fillId="8" borderId="8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left" vertical="center" wrapText="1"/>
    </xf>
    <xf numFmtId="0" fontId="51" fillId="8" borderId="8" xfId="0" applyFont="1" applyFill="1" applyBorder="1" applyAlignment="1">
      <alignment horizontal="center" vertical="center" wrapText="1"/>
    </xf>
    <xf numFmtId="49" fontId="51" fillId="0" borderId="8" xfId="0" applyNumberFormat="1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horizontal="center" vertical="center"/>
    </xf>
    <xf numFmtId="0" fontId="51" fillId="0" borderId="8" xfId="0" applyFont="1" applyFill="1" applyBorder="1" applyAlignment="1">
      <alignment vertical="center" wrapText="1"/>
    </xf>
    <xf numFmtId="0" fontId="53" fillId="5" borderId="8" xfId="0" applyFont="1" applyFill="1" applyBorder="1" applyAlignment="1">
      <alignment vertical="center"/>
    </xf>
    <xf numFmtId="44" fontId="51" fillId="0" borderId="8" xfId="22" applyFont="1" applyFill="1" applyBorder="1" applyAlignment="1">
      <alignment horizontal="center" vertical="center"/>
    </xf>
    <xf numFmtId="44" fontId="2" fillId="0" borderId="0" xfId="22" applyFont="1" applyFill="1" applyBorder="1" applyAlignment="1">
      <alignment vertical="center" wrapText="1"/>
    </xf>
    <xf numFmtId="168" fontId="51" fillId="0" borderId="11" xfId="12" applyNumberFormat="1" applyFont="1" applyFill="1" applyBorder="1"/>
    <xf numFmtId="44" fontId="51" fillId="5" borderId="8" xfId="22" applyFont="1" applyFill="1" applyBorder="1" applyAlignment="1">
      <alignment horizontal="center" vertical="center"/>
    </xf>
    <xf numFmtId="4" fontId="51" fillId="0" borderId="8" xfId="0" applyNumberFormat="1" applyFont="1" applyFill="1" applyBorder="1" applyAlignment="1">
      <alignment vertical="center" wrapText="1"/>
    </xf>
    <xf numFmtId="168" fontId="51" fillId="0" borderId="11" xfId="12" applyNumberFormat="1" applyFont="1" applyFill="1" applyBorder="1" applyAlignment="1">
      <alignment horizontal="center"/>
    </xf>
    <xf numFmtId="44" fontId="2" fillId="0" borderId="12" xfId="23" applyFont="1" applyFill="1" applyBorder="1" applyAlignment="1">
      <alignment vertical="center"/>
    </xf>
    <xf numFmtId="0" fontId="2" fillId="0" borderId="8" xfId="0" applyFont="1" applyBorder="1" applyAlignment="1">
      <alignment horizontal="center"/>
    </xf>
    <xf numFmtId="4" fontId="2" fillId="0" borderId="0" xfId="0" applyNumberFormat="1" applyFont="1" applyFill="1" applyBorder="1" applyAlignment="1">
      <alignment vertical="center" wrapText="1"/>
    </xf>
    <xf numFmtId="0" fontId="54" fillId="0" borderId="8" xfId="0" applyFont="1" applyFill="1" applyBorder="1" applyAlignment="1">
      <alignment horizontal="center" vertical="center"/>
    </xf>
    <xf numFmtId="0" fontId="51" fillId="0" borderId="0" xfId="0" applyFont="1" applyFill="1" applyAlignment="1">
      <alignment vertical="center"/>
    </xf>
    <xf numFmtId="44" fontId="51" fillId="0" borderId="0" xfId="0" applyNumberFormat="1" applyFont="1" applyFill="1" applyAlignment="1">
      <alignment vertical="center"/>
    </xf>
    <xf numFmtId="0" fontId="54" fillId="0" borderId="8" xfId="0" applyFont="1" applyFill="1" applyBorder="1" applyAlignment="1">
      <alignment horizontal="center" vertical="center" wrapText="1"/>
    </xf>
    <xf numFmtId="44" fontId="2" fillId="0" borderId="8" xfId="0" applyNumberFormat="1" applyFont="1" applyFill="1" applyBorder="1" applyAlignment="1">
      <alignment horizontal="center" vertical="center" wrapText="1"/>
    </xf>
    <xf numFmtId="168" fontId="2" fillId="0" borderId="0" xfId="12" applyNumberFormat="1" applyFont="1" applyFill="1" applyBorder="1" applyAlignment="1">
      <alignment wrapText="1"/>
    </xf>
    <xf numFmtId="168" fontId="2" fillId="0" borderId="19" xfId="12" applyNumberFormat="1" applyFont="1" applyFill="1" applyBorder="1" applyAlignment="1">
      <alignment wrapText="1"/>
    </xf>
    <xf numFmtId="0" fontId="52" fillId="12" borderId="0" xfId="0" applyFont="1" applyFill="1" applyBorder="1" applyAlignment="1">
      <alignment horizontal="center" vertical="center" wrapText="1"/>
    </xf>
    <xf numFmtId="0" fontId="51" fillId="5" borderId="0" xfId="0" applyFont="1" applyFill="1" applyAlignment="1">
      <alignment vertical="center"/>
    </xf>
    <xf numFmtId="0" fontId="51" fillId="5" borderId="0" xfId="0" applyFont="1" applyFill="1" applyBorder="1" applyAlignment="1">
      <alignment vertical="center"/>
    </xf>
    <xf numFmtId="44" fontId="51" fillId="0" borderId="8" xfId="0" applyNumberFormat="1" applyFont="1" applyFill="1" applyBorder="1" applyAlignment="1">
      <alignment horizontal="center" vertical="center" wrapText="1"/>
    </xf>
    <xf numFmtId="2" fontId="54" fillId="0" borderId="8" xfId="0" applyNumberFormat="1" applyFont="1" applyFill="1" applyBorder="1" applyAlignment="1">
      <alignment horizontal="center" vertical="center" wrapText="1"/>
    </xf>
    <xf numFmtId="44" fontId="51" fillId="5" borderId="0" xfId="0" applyNumberFormat="1" applyFont="1" applyFill="1" applyAlignment="1">
      <alignment vertical="center"/>
    </xf>
    <xf numFmtId="44" fontId="54" fillId="0" borderId="8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2" fillId="0" borderId="12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vertical="center" wrapText="1"/>
    </xf>
    <xf numFmtId="174" fontId="51" fillId="0" borderId="8" xfId="0" applyNumberFormat="1" applyFont="1" applyFill="1" applyBorder="1" applyAlignment="1">
      <alignment horizontal="center" vertical="center" wrapText="1"/>
    </xf>
    <xf numFmtId="0" fontId="51" fillId="8" borderId="8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 wrapText="1"/>
    </xf>
    <xf numFmtId="0" fontId="0" fillId="8" borderId="12" xfId="0" applyFont="1" applyFill="1" applyBorder="1" applyAlignment="1">
      <alignment horizontal="center" vertical="center" wrapText="1"/>
    </xf>
    <xf numFmtId="0" fontId="2" fillId="0" borderId="12" xfId="14" applyFont="1" applyFill="1" applyBorder="1" applyAlignment="1">
      <alignment horizontal="left" vertical="center"/>
    </xf>
    <xf numFmtId="169" fontId="3" fillId="8" borderId="12" xfId="14" applyNumberFormat="1" applyFont="1" applyFill="1" applyBorder="1" applyAlignment="1">
      <alignment horizontal="center" vertical="center" wrapText="1"/>
    </xf>
    <xf numFmtId="175" fontId="2" fillId="8" borderId="12" xfId="24" applyFont="1" applyFill="1" applyBorder="1" applyAlignment="1" applyProtection="1">
      <alignment vertical="center"/>
    </xf>
    <xf numFmtId="1" fontId="2" fillId="8" borderId="11" xfId="24" applyNumberFormat="1" applyFont="1" applyFill="1" applyBorder="1" applyAlignment="1" applyProtection="1">
      <alignment horizontal="center" vertical="center"/>
    </xf>
    <xf numFmtId="44" fontId="2" fillId="0" borderId="12" xfId="22" applyFont="1" applyFill="1" applyBorder="1"/>
    <xf numFmtId="169" fontId="2" fillId="8" borderId="12" xfId="14" applyNumberFormat="1" applyFont="1" applyFill="1" applyBorder="1" applyAlignment="1">
      <alignment horizontal="center" vertical="center" wrapText="1"/>
    </xf>
    <xf numFmtId="175" fontId="2" fillId="8" borderId="12" xfId="24" applyFont="1" applyFill="1" applyBorder="1" applyAlignment="1" applyProtection="1">
      <alignment horizontal="center" vertical="center"/>
    </xf>
    <xf numFmtId="0" fontId="2" fillId="7" borderId="0" xfId="0" applyFont="1" applyFill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13" borderId="0" xfId="0" applyFont="1" applyFill="1" applyAlignment="1">
      <alignment vertical="center"/>
    </xf>
    <xf numFmtId="44" fontId="2" fillId="8" borderId="12" xfId="22" applyFont="1" applyFill="1" applyBorder="1"/>
    <xf numFmtId="44" fontId="2" fillId="0" borderId="8" xfId="23" applyFont="1" applyBorder="1" applyAlignment="1">
      <alignment vertical="center"/>
    </xf>
    <xf numFmtId="0" fontId="2" fillId="0" borderId="11" xfId="12" applyFont="1" applyFill="1" applyBorder="1" applyAlignment="1">
      <alignment horizontal="center" vertical="center" wrapText="1"/>
    </xf>
    <xf numFmtId="44" fontId="3" fillId="7" borderId="8" xfId="22" applyFont="1" applyFill="1" applyBorder="1" applyAlignment="1">
      <alignment horizontal="center"/>
    </xf>
    <xf numFmtId="169" fontId="22" fillId="8" borderId="12" xfId="17" applyNumberFormat="1" applyFont="1" applyFill="1" applyBorder="1" applyAlignment="1">
      <alignment horizontal="center" vertical="center" wrapText="1"/>
    </xf>
    <xf numFmtId="169" fontId="2" fillId="8" borderId="12" xfId="17" applyNumberFormat="1" applyFont="1" applyFill="1" applyBorder="1" applyAlignment="1">
      <alignment horizontal="center" vertical="center" wrapText="1"/>
    </xf>
    <xf numFmtId="169" fontId="2" fillId="0" borderId="8" xfId="12" applyNumberFormat="1" applyFont="1" applyBorder="1" applyAlignment="1">
      <alignment horizontal="center" vertical="center" wrapText="1"/>
    </xf>
    <xf numFmtId="0" fontId="3" fillId="8" borderId="0" xfId="0" applyFont="1" applyFill="1" applyAlignment="1">
      <alignment horizontal="center" vertical="center"/>
    </xf>
    <xf numFmtId="44" fontId="3" fillId="0" borderId="14" xfId="22" applyFont="1" applyBorder="1" applyAlignment="1">
      <alignment horizontal="right" vertical="center" wrapText="1"/>
    </xf>
    <xf numFmtId="44" fontId="3" fillId="7" borderId="8" xfId="22" applyFont="1" applyFill="1" applyBorder="1" applyAlignment="1">
      <alignment horizontal="right" vertical="center" wrapText="1"/>
    </xf>
    <xf numFmtId="44" fontId="51" fillId="0" borderId="8" xfId="22" applyFont="1" applyFill="1" applyBorder="1" applyAlignment="1">
      <alignment vertical="center" wrapText="1"/>
    </xf>
    <xf numFmtId="44" fontId="3" fillId="0" borderId="8" xfId="22" applyFont="1" applyBorder="1" applyAlignment="1">
      <alignment horizontal="right" vertical="center" wrapText="1"/>
    </xf>
    <xf numFmtId="44" fontId="2" fillId="0" borderId="0" xfId="22" applyFont="1" applyBorder="1" applyAlignment="1">
      <alignment horizontal="right" vertical="center" wrapText="1"/>
    </xf>
    <xf numFmtId="0" fontId="25" fillId="0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44" fontId="51" fillId="8" borderId="8" xfId="22" applyFont="1" applyFill="1" applyBorder="1" applyAlignment="1">
      <alignment horizontal="center" vertical="center"/>
    </xf>
    <xf numFmtId="0" fontId="55" fillId="5" borderId="0" xfId="0" applyFont="1" applyFill="1" applyAlignment="1">
      <alignment vertical="center"/>
    </xf>
    <xf numFmtId="166" fontId="51" fillId="0" borderId="8" xfId="0" applyNumberFormat="1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 vertical="center" wrapText="1"/>
    </xf>
    <xf numFmtId="2" fontId="51" fillId="0" borderId="8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7" fillId="1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3" fontId="52" fillId="0" borderId="9" xfId="0" applyNumberFormat="1" applyFont="1" applyFill="1" applyBorder="1" applyAlignment="1">
      <alignment horizontal="center" vertical="center"/>
    </xf>
    <xf numFmtId="171" fontId="54" fillId="0" borderId="8" xfId="0" applyNumberFormat="1" applyFont="1" applyFill="1" applyBorder="1" applyAlignment="1">
      <alignment horizontal="center" vertical="center" wrapText="1"/>
    </xf>
    <xf numFmtId="176" fontId="51" fillId="5" borderId="0" xfId="0" applyNumberFormat="1" applyFont="1" applyFill="1" applyAlignment="1">
      <alignment vertical="center"/>
    </xf>
    <xf numFmtId="0" fontId="51" fillId="8" borderId="0" xfId="0" applyFont="1" applyFill="1" applyAlignment="1">
      <alignment vertical="center"/>
    </xf>
    <xf numFmtId="0" fontId="51" fillId="8" borderId="0" xfId="0" applyFont="1" applyFill="1" applyBorder="1" applyAlignment="1">
      <alignment vertical="center"/>
    </xf>
    <xf numFmtId="0" fontId="54" fillId="8" borderId="8" xfId="0" applyFont="1" applyFill="1" applyBorder="1" applyAlignment="1">
      <alignment horizontal="center" vertical="center" wrapText="1"/>
    </xf>
    <xf numFmtId="0" fontId="51" fillId="10" borderId="0" xfId="0" applyFont="1" applyFill="1" applyBorder="1" applyAlignment="1">
      <alignment vertical="center"/>
    </xf>
    <xf numFmtId="0" fontId="44" fillId="0" borderId="8" xfId="0" applyFont="1" applyFill="1" applyBorder="1" applyAlignment="1">
      <alignment horizontal="center" vertical="center" wrapText="1"/>
    </xf>
    <xf numFmtId="0" fontId="0" fillId="0" borderId="12" xfId="0" applyFont="1" applyFill="1" applyBorder="1"/>
    <xf numFmtId="49" fontId="2" fillId="0" borderId="8" xfId="0" applyNumberFormat="1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 wrapText="1"/>
    </xf>
    <xf numFmtId="49" fontId="2" fillId="0" borderId="8" xfId="0" quotePrefix="1" applyNumberFormat="1" applyFont="1" applyFill="1" applyBorder="1" applyAlignment="1">
      <alignment vertical="center" wrapText="1"/>
    </xf>
    <xf numFmtId="0" fontId="3" fillId="0" borderId="0" xfId="0" applyFont="1"/>
    <xf numFmtId="4" fontId="3" fillId="8" borderId="0" xfId="15" applyNumberFormat="1" applyFont="1" applyFill="1" applyBorder="1" applyAlignment="1">
      <alignment vertical="center"/>
    </xf>
    <xf numFmtId="4" fontId="2" fillId="8" borderId="0" xfId="15" applyNumberFormat="1" applyFont="1" applyFill="1" applyBorder="1" applyAlignment="1">
      <alignment horizontal="right" vertical="center"/>
    </xf>
    <xf numFmtId="4" fontId="3" fillId="8" borderId="0" xfId="15" applyNumberFormat="1" applyFont="1" applyFill="1" applyBorder="1" applyAlignment="1">
      <alignment horizontal="right" vertical="center"/>
    </xf>
    <xf numFmtId="175" fontId="2" fillId="8" borderId="12" xfId="24" applyFont="1" applyFill="1" applyBorder="1" applyAlignment="1" applyProtection="1">
      <alignment vertical="center"/>
    </xf>
    <xf numFmtId="0" fontId="0" fillId="8" borderId="25" xfId="0" applyFont="1" applyFill="1" applyBorder="1" applyAlignment="1">
      <alignment horizontal="center" vertical="center" wrapText="1"/>
    </xf>
    <xf numFmtId="44" fontId="51" fillId="0" borderId="27" xfId="0" applyNumberFormat="1" applyFont="1" applyFill="1" applyBorder="1" applyAlignment="1">
      <alignment horizontal="center" vertical="center" wrapText="1"/>
    </xf>
    <xf numFmtId="0" fontId="53" fillId="8" borderId="0" xfId="0" applyFont="1" applyFill="1" applyAlignment="1">
      <alignment vertical="center"/>
    </xf>
    <xf numFmtId="0" fontId="3" fillId="10" borderId="8" xfId="0" applyFont="1" applyFill="1" applyBorder="1" applyAlignment="1">
      <alignment vertical="center" wrapText="1"/>
    </xf>
    <xf numFmtId="44" fontId="2" fillId="10" borderId="8" xfId="0" applyNumberFormat="1" applyFont="1" applyFill="1" applyBorder="1" applyAlignment="1">
      <alignment horizontal="center" vertical="center" wrapText="1"/>
    </xf>
    <xf numFmtId="0" fontId="2" fillId="10" borderId="0" xfId="0" applyFont="1" applyFill="1" applyAlignment="1">
      <alignment horizontal="center" vertical="center" wrapText="1"/>
    </xf>
    <xf numFmtId="44" fontId="2" fillId="0" borderId="0" xfId="22" applyNumberFormat="1" applyFont="1" applyAlignment="1">
      <alignment horizontal="center" vertical="center" wrapText="1"/>
    </xf>
    <xf numFmtId="44" fontId="3" fillId="0" borderId="8" xfId="22" applyNumberFormat="1" applyFont="1" applyFill="1" applyBorder="1" applyAlignment="1">
      <alignment horizontal="center" vertical="center" wrapText="1"/>
    </xf>
    <xf numFmtId="44" fontId="43" fillId="0" borderId="12" xfId="22" applyNumberFormat="1" applyFont="1" applyFill="1" applyBorder="1" applyAlignment="1">
      <alignment vertical="center" wrapText="1"/>
    </xf>
    <xf numFmtId="44" fontId="43" fillId="8" borderId="12" xfId="22" applyNumberFormat="1" applyFont="1" applyFill="1" applyBorder="1" applyAlignment="1">
      <alignment vertical="center" wrapText="1"/>
    </xf>
    <xf numFmtId="44" fontId="3" fillId="0" borderId="8" xfId="22" applyNumberFormat="1" applyFont="1" applyFill="1" applyBorder="1" applyAlignment="1">
      <alignment vertical="center" wrapText="1"/>
    </xf>
    <xf numFmtId="44" fontId="2" fillId="0" borderId="8" xfId="22" applyNumberFormat="1" applyFont="1" applyFill="1" applyBorder="1" applyAlignment="1">
      <alignment vertical="center" wrapText="1"/>
    </xf>
    <xf numFmtId="44" fontId="3" fillId="0" borderId="29" xfId="22" applyNumberFormat="1" applyFont="1" applyFill="1" applyBorder="1" applyAlignment="1">
      <alignment vertical="center" wrapText="1"/>
    </xf>
    <xf numFmtId="44" fontId="2" fillId="0" borderId="0" xfId="22" applyNumberFormat="1" applyFont="1" applyAlignment="1">
      <alignment horizontal="right" vertical="center" wrapText="1"/>
    </xf>
    <xf numFmtId="44" fontId="2" fillId="0" borderId="0" xfId="22" applyNumberFormat="1" applyFont="1" applyAlignment="1">
      <alignment vertical="center" wrapText="1"/>
    </xf>
    <xf numFmtId="0" fontId="51" fillId="8" borderId="9" xfId="0" applyFont="1" applyFill="1" applyBorder="1" applyAlignment="1">
      <alignment horizontal="center" vertical="center" wrapText="1"/>
    </xf>
    <xf numFmtId="44" fontId="2" fillId="0" borderId="8" xfId="0" applyNumberFormat="1" applyFont="1" applyFill="1" applyBorder="1" applyAlignment="1">
      <alignment vertical="center" wrapText="1"/>
    </xf>
    <xf numFmtId="44" fontId="2" fillId="0" borderId="9" xfId="0" applyNumberFormat="1" applyFont="1" applyFill="1" applyBorder="1" applyAlignment="1">
      <alignment vertical="center" wrapText="1"/>
    </xf>
    <xf numFmtId="44" fontId="2" fillId="0" borderId="0" xfId="0" applyNumberFormat="1" applyFont="1" applyFill="1"/>
    <xf numFmtId="44" fontId="2" fillId="0" borderId="0" xfId="22" applyNumberFormat="1" applyFont="1" applyAlignment="1">
      <alignment horizontal="center" vertical="center"/>
    </xf>
    <xf numFmtId="44" fontId="3" fillId="10" borderId="29" xfId="22" applyNumberFormat="1" applyFont="1" applyFill="1" applyBorder="1" applyAlignment="1">
      <alignment horizontal="center" vertical="center" wrapText="1"/>
    </xf>
    <xf numFmtId="44" fontId="2" fillId="8" borderId="9" xfId="22" applyNumberFormat="1" applyFont="1" applyFill="1" applyBorder="1" applyAlignment="1">
      <alignment horizontal="center" vertical="center"/>
    </xf>
    <xf numFmtId="44" fontId="2" fillId="8" borderId="8" xfId="22" applyNumberFormat="1" applyFont="1" applyFill="1" applyBorder="1" applyAlignment="1">
      <alignment horizontal="center" vertical="center"/>
    </xf>
    <xf numFmtId="44" fontId="2" fillId="8" borderId="9" xfId="22" applyNumberFormat="1" applyFont="1" applyFill="1" applyBorder="1" applyAlignment="1">
      <alignment horizontal="center" vertical="center" wrapText="1"/>
    </xf>
    <xf numFmtId="44" fontId="3" fillId="9" borderId="8" xfId="22" applyNumberFormat="1" applyFont="1" applyFill="1" applyBorder="1" applyAlignment="1">
      <alignment horizontal="center" vertical="center" wrapText="1"/>
    </xf>
    <xf numFmtId="0" fontId="2" fillId="0" borderId="8" xfId="0" applyFont="1" applyBorder="1"/>
    <xf numFmtId="44" fontId="2" fillId="0" borderId="9" xfId="0" applyNumberFormat="1" applyFont="1" applyFill="1" applyBorder="1" applyAlignment="1">
      <alignment horizontal="center" vertical="center" wrapText="1"/>
    </xf>
    <xf numFmtId="4" fontId="7" fillId="0" borderId="9" xfId="0" applyNumberFormat="1" applyFont="1" applyFill="1" applyBorder="1" applyAlignment="1">
      <alignment vertical="center" wrapText="1"/>
    </xf>
    <xf numFmtId="0" fontId="2" fillId="0" borderId="9" xfId="0" applyFont="1" applyFill="1" applyBorder="1"/>
    <xf numFmtId="0" fontId="2" fillId="6" borderId="11" xfId="17" applyNumberFormat="1" applyFont="1" applyFill="1" applyBorder="1" applyAlignment="1">
      <alignment horizontal="center" vertical="center" wrapText="1"/>
    </xf>
    <xf numFmtId="168" fontId="2" fillId="6" borderId="11" xfId="12" applyNumberFormat="1" applyFont="1" applyFill="1" applyBorder="1" applyAlignment="1">
      <alignment horizontal="right" vertical="center" wrapText="1"/>
    </xf>
    <xf numFmtId="0" fontId="2" fillId="0" borderId="8" xfId="12" applyNumberFormat="1" applyFont="1" applyBorder="1" applyAlignment="1">
      <alignment horizontal="center" vertical="center" wrapText="1"/>
    </xf>
    <xf numFmtId="0" fontId="2" fillId="0" borderId="8" xfId="23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4" fontId="0" fillId="0" borderId="8" xfId="0" applyNumberFormat="1" applyFill="1" applyBorder="1" applyAlignment="1">
      <alignment vertical="center"/>
    </xf>
    <xf numFmtId="0" fontId="0" fillId="0" borderId="11" xfId="0" applyNumberFormat="1" applyFill="1" applyBorder="1" applyAlignment="1">
      <alignment horizontal="left" wrapText="1"/>
    </xf>
    <xf numFmtId="0" fontId="0" fillId="0" borderId="11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ill="1" applyBorder="1"/>
    <xf numFmtId="0" fontId="2" fillId="0" borderId="11" xfId="0" applyFont="1" applyFill="1" applyBorder="1"/>
    <xf numFmtId="0" fontId="0" fillId="0" borderId="11" xfId="0" applyFont="1" applyFill="1" applyBorder="1"/>
    <xf numFmtId="0" fontId="0" fillId="0" borderId="15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wrapText="1"/>
    </xf>
    <xf numFmtId="0" fontId="45" fillId="0" borderId="11" xfId="12" applyFont="1" applyFill="1" applyBorder="1" applyAlignment="1">
      <alignment horizontal="center" vertical="center"/>
    </xf>
    <xf numFmtId="168" fontId="45" fillId="6" borderId="11" xfId="17" applyNumberFormat="1" applyFont="1" applyFill="1" applyBorder="1" applyAlignment="1">
      <alignment horizontal="right" vertical="center" wrapText="1"/>
    </xf>
    <xf numFmtId="168" fontId="45" fillId="6" borderId="11" xfId="12" applyNumberFormat="1" applyFont="1" applyFill="1" applyBorder="1" applyAlignment="1">
      <alignment horizontal="right" vertical="center" wrapText="1"/>
    </xf>
    <xf numFmtId="44" fontId="45" fillId="0" borderId="11" xfId="23" applyFont="1" applyFill="1" applyBorder="1" applyAlignment="1">
      <alignment vertical="center"/>
    </xf>
    <xf numFmtId="168" fontId="45" fillId="0" borderId="11" xfId="12" applyNumberFormat="1" applyFont="1" applyFill="1" applyBorder="1"/>
    <xf numFmtId="168" fontId="45" fillId="0" borderId="11" xfId="12" applyNumberFormat="1" applyFont="1" applyFill="1" applyBorder="1" applyAlignment="1">
      <alignment horizontal="right"/>
    </xf>
    <xf numFmtId="168" fontId="45" fillId="0" borderId="11" xfId="12" applyNumberFormat="1" applyFont="1" applyFill="1" applyBorder="1" applyAlignment="1">
      <alignment horizontal="center"/>
    </xf>
    <xf numFmtId="0" fontId="45" fillId="0" borderId="8" xfId="12" applyFont="1" applyFill="1" applyBorder="1" applyAlignment="1">
      <alignment horizontal="center" vertical="center"/>
    </xf>
    <xf numFmtId="169" fontId="45" fillId="0" borderId="8" xfId="12" applyNumberFormat="1" applyFont="1" applyBorder="1" applyAlignment="1">
      <alignment horizontal="right" vertical="center" wrapText="1"/>
    </xf>
    <xf numFmtId="44" fontId="45" fillId="0" borderId="8" xfId="23" applyFont="1" applyBorder="1" applyAlignment="1">
      <alignment vertical="center"/>
    </xf>
    <xf numFmtId="8" fontId="45" fillId="0" borderId="8" xfId="23" applyNumberFormat="1" applyFont="1" applyBorder="1" applyAlignment="1">
      <alignment horizontal="right" vertical="center"/>
    </xf>
    <xf numFmtId="44" fontId="45" fillId="0" borderId="8" xfId="23" applyFont="1" applyBorder="1" applyAlignment="1">
      <alignment horizontal="center" vertical="center"/>
    </xf>
    <xf numFmtId="0" fontId="45" fillId="6" borderId="12" xfId="12" applyFont="1" applyFill="1" applyBorder="1" applyAlignment="1">
      <alignment horizontal="center" vertical="center"/>
    </xf>
    <xf numFmtId="170" fontId="45" fillId="6" borderId="12" xfId="12" applyNumberFormat="1" applyFont="1" applyFill="1" applyBorder="1" applyAlignment="1">
      <alignment horizontal="right" vertical="center" wrapText="1"/>
    </xf>
    <xf numFmtId="170" fontId="45" fillId="0" borderId="12" xfId="12" applyNumberFormat="1" applyFont="1" applyFill="1" applyBorder="1" applyAlignment="1">
      <alignment horizontal="right" vertical="center" wrapText="1"/>
    </xf>
    <xf numFmtId="44" fontId="45" fillId="0" borderId="12" xfId="23" applyFont="1" applyFill="1" applyBorder="1" applyAlignment="1">
      <alignment vertical="center"/>
    </xf>
    <xf numFmtId="44" fontId="45" fillId="0" borderId="12" xfId="23" applyFont="1" applyFill="1" applyBorder="1" applyAlignment="1">
      <alignment horizontal="right" vertical="center"/>
    </xf>
    <xf numFmtId="44" fontId="45" fillId="0" borderId="12" xfId="23" applyFont="1" applyFill="1" applyBorder="1" applyAlignment="1">
      <alignment horizontal="center" vertical="center"/>
    </xf>
    <xf numFmtId="0" fontId="45" fillId="0" borderId="12" xfId="12" applyFont="1" applyFill="1" applyBorder="1" applyAlignment="1">
      <alignment horizontal="center" vertical="center"/>
    </xf>
    <xf numFmtId="169" fontId="46" fillId="0" borderId="12" xfId="17" applyNumberFormat="1" applyFont="1" applyFill="1" applyBorder="1" applyAlignment="1">
      <alignment horizontal="right" vertical="center" wrapText="1"/>
    </xf>
    <xf numFmtId="169" fontId="45" fillId="0" borderId="12" xfId="12" applyNumberFormat="1" applyFont="1" applyFill="1" applyBorder="1" applyAlignment="1">
      <alignment horizontal="right" vertical="center" wrapText="1"/>
    </xf>
    <xf numFmtId="44" fontId="45" fillId="0" borderId="8" xfId="23" applyFont="1" applyBorder="1" applyAlignment="1">
      <alignment horizontal="right" vertical="center"/>
    </xf>
    <xf numFmtId="169" fontId="45" fillId="0" borderId="12" xfId="17" applyNumberFormat="1" applyFont="1" applyFill="1" applyBorder="1" applyAlignment="1">
      <alignment horizontal="right" vertical="center" wrapText="1"/>
    </xf>
    <xf numFmtId="44" fontId="46" fillId="0" borderId="8" xfId="17" applyNumberFormat="1" applyFont="1" applyFill="1" applyBorder="1" applyAlignment="1">
      <alignment horizontal="right" vertical="center" wrapText="1"/>
    </xf>
    <xf numFmtId="44" fontId="22" fillId="0" borderId="8" xfId="17" applyNumberFormat="1" applyFont="1" applyFill="1" applyBorder="1" applyAlignment="1">
      <alignment horizontal="right" vertical="center" wrapText="1"/>
    </xf>
    <xf numFmtId="44" fontId="2" fillId="0" borderId="8" xfId="12" applyNumberFormat="1" applyFont="1" applyFill="1" applyBorder="1" applyAlignment="1">
      <alignment horizontal="right" vertical="center" wrapText="1"/>
    </xf>
    <xf numFmtId="0" fontId="2" fillId="0" borderId="12" xfId="0" applyFont="1" applyBorder="1"/>
    <xf numFmtId="0" fontId="2" fillId="8" borderId="8" xfId="0" applyFont="1" applyFill="1" applyBorder="1" applyAlignment="1">
      <alignment vertical="center"/>
    </xf>
    <xf numFmtId="0" fontId="3" fillId="8" borderId="8" xfId="0" applyFont="1" applyFill="1" applyBorder="1" applyAlignment="1">
      <alignment horizontal="center" vertical="center" wrapText="1"/>
    </xf>
    <xf numFmtId="0" fontId="2" fillId="0" borderId="11" xfId="12" applyFont="1" applyFill="1" applyBorder="1" applyAlignment="1">
      <alignment horizontal="center" vertical="center"/>
    </xf>
    <xf numFmtId="168" fontId="2" fillId="6" borderId="11" xfId="17" applyNumberFormat="1" applyFont="1" applyFill="1" applyBorder="1" applyAlignment="1">
      <alignment horizontal="right" vertical="center" wrapText="1"/>
    </xf>
    <xf numFmtId="49" fontId="2" fillId="0" borderId="11" xfId="23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 wrapText="1"/>
    </xf>
    <xf numFmtId="0" fontId="3" fillId="8" borderId="8" xfId="0" applyFont="1" applyFill="1" applyBorder="1" applyAlignment="1">
      <alignment horizontal="center" vertical="center" wrapText="1"/>
    </xf>
    <xf numFmtId="4" fontId="7" fillId="0" borderId="21" xfId="0" applyNumberFormat="1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2" fontId="2" fillId="7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8" xfId="12" applyFont="1" applyFill="1" applyBorder="1" applyAlignment="1">
      <alignment horizontal="center" vertical="center"/>
    </xf>
    <xf numFmtId="169" fontId="2" fillId="0" borderId="8" xfId="12" applyNumberFormat="1" applyFont="1" applyBorder="1" applyAlignment="1">
      <alignment horizontal="right" vertical="center" wrapText="1"/>
    </xf>
    <xf numFmtId="4" fontId="0" fillId="0" borderId="25" xfId="0" applyNumberFormat="1" applyFill="1" applyBorder="1" applyAlignment="1">
      <alignment vertical="center"/>
    </xf>
    <xf numFmtId="168" fontId="0" fillId="6" borderId="11" xfId="17" applyNumberFormat="1" applyFont="1" applyFill="1" applyBorder="1" applyAlignment="1">
      <alignment horizontal="right" vertical="center" wrapText="1"/>
    </xf>
    <xf numFmtId="168" fontId="0" fillId="0" borderId="11" xfId="14" applyNumberFormat="1" applyFont="1" applyFill="1" applyBorder="1"/>
    <xf numFmtId="0" fontId="0" fillId="0" borderId="11" xfId="23" applyNumberFormat="1" applyFont="1" applyFill="1" applyBorder="1" applyAlignment="1" applyProtection="1">
      <alignment horizontal="center" vertical="center"/>
    </xf>
    <xf numFmtId="44" fontId="2" fillId="0" borderId="11" xfId="23" applyFont="1" applyFill="1" applyBorder="1" applyAlignment="1">
      <alignment horizontal="center" vertical="center"/>
    </xf>
    <xf numFmtId="0" fontId="0" fillId="0" borderId="11" xfId="14" applyFont="1" applyFill="1" applyBorder="1" applyAlignment="1">
      <alignment horizontal="center" vertical="center"/>
    </xf>
    <xf numFmtId="168" fontId="0" fillId="6" borderId="11" xfId="14" applyNumberFormat="1" applyFont="1" applyFill="1" applyBorder="1" applyAlignment="1">
      <alignment horizontal="center" vertical="center" wrapText="1"/>
    </xf>
    <xf numFmtId="168" fontId="2" fillId="6" borderId="11" xfId="17" applyNumberFormat="1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44" fontId="0" fillId="0" borderId="11" xfId="0" applyNumberFormat="1" applyFont="1" applyFill="1" applyBorder="1" applyAlignment="1">
      <alignment vertical="center" wrapText="1"/>
    </xf>
    <xf numFmtId="44" fontId="0" fillId="0" borderId="12" xfId="0" applyNumberFormat="1" applyFont="1" applyFill="1" applyBorder="1" applyAlignment="1">
      <alignment vertical="center" wrapText="1"/>
    </xf>
    <xf numFmtId="44" fontId="2" fillId="8" borderId="8" xfId="0" applyNumberFormat="1" applyFont="1" applyFill="1" applyBorder="1" applyAlignment="1">
      <alignment vertical="center" wrapText="1"/>
    </xf>
    <xf numFmtId="44" fontId="22" fillId="8" borderId="8" xfId="0" applyNumberFormat="1" applyFont="1" applyFill="1" applyBorder="1" applyAlignment="1">
      <alignment vertical="center" wrapText="1"/>
    </xf>
    <xf numFmtId="44" fontId="2" fillId="0" borderId="13" xfId="0" applyNumberFormat="1" applyFont="1" applyFill="1" applyBorder="1" applyAlignment="1">
      <alignment vertical="center" wrapText="1"/>
    </xf>
    <xf numFmtId="44" fontId="2" fillId="0" borderId="13" xfId="0" applyNumberFormat="1" applyFont="1" applyFill="1" applyBorder="1"/>
    <xf numFmtId="44" fontId="2" fillId="0" borderId="8" xfId="0" applyNumberFormat="1" applyFont="1" applyFill="1" applyBorder="1"/>
    <xf numFmtId="44" fontId="2" fillId="0" borderId="27" xfId="0" applyNumberFormat="1" applyFont="1" applyFill="1" applyBorder="1"/>
    <xf numFmtId="44" fontId="2" fillId="0" borderId="8" xfId="0" applyNumberFormat="1" applyFont="1" applyFill="1" applyBorder="1" applyAlignment="1">
      <alignment horizontal="right" vertical="center" wrapText="1"/>
    </xf>
    <xf numFmtId="44" fontId="2" fillId="0" borderId="11" xfId="0" applyNumberFormat="1" applyFont="1" applyFill="1" applyBorder="1" applyAlignment="1">
      <alignment vertical="center" wrapText="1"/>
    </xf>
    <xf numFmtId="44" fontId="2" fillId="0" borderId="12" xfId="0" applyNumberFormat="1" applyFont="1" applyFill="1" applyBorder="1" applyAlignment="1">
      <alignment vertical="center" wrapText="1"/>
    </xf>
    <xf numFmtId="44" fontId="2" fillId="0" borderId="19" xfId="0" applyNumberFormat="1" applyFont="1" applyFill="1" applyBorder="1" applyAlignment="1">
      <alignment vertical="center" wrapText="1"/>
    </xf>
    <xf numFmtId="0" fontId="52" fillId="0" borderId="0" xfId="0" applyFont="1" applyFill="1" applyAlignment="1">
      <alignment vertical="center"/>
    </xf>
    <xf numFmtId="0" fontId="2" fillId="0" borderId="11" xfId="14" applyFont="1" applyFill="1" applyBorder="1" applyAlignment="1">
      <alignment horizontal="center" vertical="center" wrapText="1"/>
    </xf>
    <xf numFmtId="0" fontId="51" fillId="0" borderId="11" xfId="12" applyFont="1" applyFill="1" applyBorder="1" applyAlignment="1">
      <alignment horizontal="center" vertical="center" wrapText="1"/>
    </xf>
    <xf numFmtId="44" fontId="3" fillId="7" borderId="8" xfId="0" applyNumberFormat="1" applyFont="1" applyFill="1" applyBorder="1" applyAlignment="1">
      <alignment horizontal="center" vertical="center" wrapText="1"/>
    </xf>
    <xf numFmtId="44" fontId="3" fillId="7" borderId="8" xfId="0" applyNumberFormat="1" applyFont="1" applyFill="1" applyBorder="1" applyAlignment="1">
      <alignment horizontal="center" vertical="center"/>
    </xf>
    <xf numFmtId="44" fontId="0" fillId="0" borderId="8" xfId="0" applyNumberFormat="1" applyBorder="1"/>
    <xf numFmtId="0" fontId="3" fillId="9" borderId="8" xfId="0" applyFont="1" applyFill="1" applyBorder="1" applyAlignment="1">
      <alignment horizontal="center"/>
    </xf>
    <xf numFmtId="0" fontId="3" fillId="9" borderId="8" xfId="0" applyFont="1" applyFill="1" applyBorder="1"/>
    <xf numFmtId="44" fontId="3" fillId="9" borderId="8" xfId="0" applyNumberFormat="1" applyFont="1" applyFill="1" applyBorder="1"/>
    <xf numFmtId="44" fontId="47" fillId="0" borderId="8" xfId="0" applyNumberFormat="1" applyFont="1" applyBorder="1"/>
    <xf numFmtId="0" fontId="0" fillId="8" borderId="0" xfId="0" applyFill="1"/>
    <xf numFmtId="44" fontId="2" fillId="8" borderId="8" xfId="0" applyNumberFormat="1" applyFont="1" applyFill="1" applyBorder="1" applyAlignment="1">
      <alignment horizontal="center" vertical="center"/>
    </xf>
    <xf numFmtId="44" fontId="3" fillId="9" borderId="8" xfId="0" applyNumberFormat="1" applyFont="1" applyFill="1" applyBorder="1" applyAlignment="1"/>
    <xf numFmtId="0" fontId="3" fillId="8" borderId="0" xfId="0" applyFont="1" applyFill="1" applyBorder="1" applyAlignment="1">
      <alignment horizontal="center"/>
    </xf>
    <xf numFmtId="44" fontId="3" fillId="8" borderId="0" xfId="0" applyNumberFormat="1" applyFont="1" applyFill="1" applyBorder="1"/>
    <xf numFmtId="0" fontId="3" fillId="8" borderId="0" xfId="0" applyFont="1" applyFill="1" applyBorder="1"/>
    <xf numFmtId="0" fontId="2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center" wrapText="1"/>
    </xf>
    <xf numFmtId="168" fontId="2" fillId="0" borderId="11" xfId="12" applyNumberFormat="1" applyFont="1" applyFill="1" applyBorder="1" applyAlignment="1">
      <alignment horizontal="center" wrapText="1"/>
    </xf>
    <xf numFmtId="44" fontId="0" fillId="0" borderId="8" xfId="0" applyNumberFormat="1" applyBorder="1" applyAlignment="1">
      <alignment wrapText="1"/>
    </xf>
    <xf numFmtId="44" fontId="51" fillId="8" borderId="8" xfId="0" applyNumberFormat="1" applyFont="1" applyFill="1" applyBorder="1" applyAlignment="1">
      <alignment horizontal="right" vertical="center" wrapText="1"/>
    </xf>
    <xf numFmtId="8" fontId="51" fillId="8" borderId="8" xfId="0" applyNumberFormat="1" applyFont="1" applyFill="1" applyBorder="1" applyAlignment="1">
      <alignment horizontal="right" vertical="center" wrapText="1"/>
    </xf>
    <xf numFmtId="0" fontId="51" fillId="0" borderId="0" xfId="0" applyFont="1" applyAlignment="1">
      <alignment horizontal="center" vertical="center" wrapText="1"/>
    </xf>
    <xf numFmtId="0" fontId="51" fillId="0" borderId="8" xfId="0" applyFont="1" applyBorder="1" applyAlignment="1">
      <alignment horizontal="center" wrapText="1"/>
    </xf>
    <xf numFmtId="0" fontId="3" fillId="8" borderId="8" xfId="0" applyFont="1" applyFill="1" applyBorder="1" applyAlignment="1">
      <alignment horizontal="center" vertical="center" wrapText="1"/>
    </xf>
    <xf numFmtId="175" fontId="2" fillId="8" borderId="12" xfId="24" applyFont="1" applyFill="1" applyBorder="1" applyAlignment="1" applyProtection="1">
      <alignment vertical="center" wrapText="1"/>
    </xf>
    <xf numFmtId="168" fontId="45" fillId="0" borderId="11" xfId="12" applyNumberFormat="1" applyFont="1" applyFill="1" applyBorder="1" applyAlignment="1">
      <alignment wrapText="1"/>
    </xf>
    <xf numFmtId="44" fontId="45" fillId="0" borderId="8" xfId="23" applyFont="1" applyBorder="1" applyAlignment="1">
      <alignment vertical="center" wrapText="1"/>
    </xf>
    <xf numFmtId="44" fontId="45" fillId="0" borderId="12" xfId="23" applyFont="1" applyFill="1" applyBorder="1" applyAlignment="1">
      <alignment vertical="center" wrapText="1"/>
    </xf>
    <xf numFmtId="44" fontId="2" fillId="0" borderId="12" xfId="23" applyFont="1" applyFill="1" applyBorder="1" applyAlignment="1">
      <alignment vertical="center" wrapText="1"/>
    </xf>
    <xf numFmtId="168" fontId="0" fillId="0" borderId="11" xfId="14" applyNumberFormat="1" applyFont="1" applyFill="1" applyBorder="1" applyAlignment="1">
      <alignment horizontal="center" vertical="center" wrapText="1"/>
    </xf>
    <xf numFmtId="168" fontId="2" fillId="0" borderId="11" xfId="12" applyNumberFormat="1" applyFont="1" applyFill="1" applyBorder="1" applyAlignment="1">
      <alignment wrapText="1"/>
    </xf>
    <xf numFmtId="44" fontId="2" fillId="0" borderId="8" xfId="23" applyFont="1" applyBorder="1" applyAlignment="1">
      <alignment horizontal="center" vertical="center" wrapText="1"/>
    </xf>
    <xf numFmtId="44" fontId="2" fillId="0" borderId="8" xfId="23" applyFont="1" applyBorder="1" applyAlignment="1">
      <alignment vertical="center" wrapText="1"/>
    </xf>
    <xf numFmtId="0" fontId="2" fillId="8" borderId="27" xfId="0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wrapText="1"/>
    </xf>
    <xf numFmtId="0" fontId="2" fillId="0" borderId="13" xfId="0" applyFont="1" applyFill="1" applyBorder="1"/>
    <xf numFmtId="4" fontId="7" fillId="0" borderId="8" xfId="0" applyNumberFormat="1" applyFont="1" applyFill="1" applyBorder="1" applyAlignment="1">
      <alignment vertical="center" wrapText="1"/>
    </xf>
    <xf numFmtId="44" fontId="0" fillId="8" borderId="12" xfId="0" applyNumberFormat="1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44" fontId="3" fillId="11" borderId="8" xfId="22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2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3" fillId="10" borderId="8" xfId="0" applyFont="1" applyFill="1" applyBorder="1" applyAlignment="1">
      <alignment horizontal="center" vertical="center" wrapText="1"/>
    </xf>
    <xf numFmtId="44" fontId="3" fillId="11" borderId="32" xfId="22" applyFont="1" applyFill="1" applyBorder="1" applyAlignment="1">
      <alignment horizontal="left" vertical="center" wrapText="1"/>
    </xf>
    <xf numFmtId="44" fontId="3" fillId="11" borderId="29" xfId="22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/>
    </xf>
    <xf numFmtId="168" fontId="2" fillId="8" borderId="11" xfId="14" applyNumberFormat="1" applyFont="1" applyFill="1" applyBorder="1" applyAlignment="1">
      <alignment horizontal="center" vertical="center" wrapText="1"/>
    </xf>
    <xf numFmtId="0" fontId="51" fillId="0" borderId="8" xfId="0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horizontal="center" vertical="center"/>
    </xf>
    <xf numFmtId="172" fontId="2" fillId="0" borderId="8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8" borderId="8" xfId="0" applyNumberFormat="1" applyFont="1" applyFill="1" applyBorder="1" applyAlignment="1">
      <alignment horizontal="center" vertical="center" wrapText="1"/>
    </xf>
    <xf numFmtId="0" fontId="2" fillId="8" borderId="8" xfId="0" applyFont="1" applyFill="1" applyBorder="1" applyAlignment="1">
      <alignment horizontal="left" vertical="center" wrapText="1"/>
    </xf>
    <xf numFmtId="49" fontId="49" fillId="0" borderId="8" xfId="0" applyNumberFormat="1" applyFont="1" applyFill="1" applyBorder="1" applyAlignment="1">
      <alignment horizontal="center" vertical="center" wrapText="1"/>
    </xf>
    <xf numFmtId="0" fontId="2" fillId="8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8" borderId="25" xfId="0" applyFont="1" applyFill="1" applyBorder="1" applyAlignment="1">
      <alignment vertical="center" wrapText="1"/>
    </xf>
    <xf numFmtId="44" fontId="43" fillId="8" borderId="25" xfId="22" applyNumberFormat="1" applyFont="1" applyFill="1" applyBorder="1" applyAlignment="1">
      <alignment vertical="center" wrapText="1"/>
    </xf>
    <xf numFmtId="0" fontId="0" fillId="8" borderId="8" xfId="0" applyFont="1" applyFill="1" applyBorder="1" applyAlignment="1">
      <alignment vertical="center" wrapText="1"/>
    </xf>
    <xf numFmtId="0" fontId="0" fillId="8" borderId="8" xfId="0" applyFont="1" applyFill="1" applyBorder="1" applyAlignment="1">
      <alignment horizontal="center" vertical="center" wrapText="1"/>
    </xf>
    <xf numFmtId="44" fontId="43" fillId="8" borderId="8" xfId="22" applyNumberFormat="1" applyFont="1" applyFill="1" applyBorder="1" applyAlignment="1">
      <alignment vertical="center" wrapText="1"/>
    </xf>
    <xf numFmtId="44" fontId="43" fillId="0" borderId="0" xfId="22" applyFont="1" applyFill="1" applyBorder="1" applyAlignment="1">
      <alignment vertical="center" wrapText="1"/>
    </xf>
    <xf numFmtId="0" fontId="0" fillId="0" borderId="8" xfId="0" applyFont="1" applyFill="1" applyBorder="1" applyAlignment="1">
      <alignment vertical="center" wrapText="1"/>
    </xf>
    <xf numFmtId="44" fontId="43" fillId="0" borderId="8" xfId="22" applyNumberFormat="1" applyFont="1" applyFill="1" applyBorder="1" applyAlignment="1">
      <alignment vertical="center" wrapText="1"/>
    </xf>
    <xf numFmtId="0" fontId="2" fillId="8" borderId="39" xfId="15" applyFont="1" applyFill="1" applyBorder="1" applyAlignment="1">
      <alignment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34" xfId="0" applyFont="1" applyFill="1" applyBorder="1" applyAlignment="1">
      <alignment horizontal="center" vertical="center" wrapText="1"/>
    </xf>
    <xf numFmtId="4" fontId="56" fillId="0" borderId="27" xfId="0" applyNumberFormat="1" applyFont="1" applyFill="1" applyBorder="1" applyAlignment="1">
      <alignment horizontal="center" vertical="center" wrapText="1"/>
    </xf>
    <xf numFmtId="0" fontId="2" fillId="8" borderId="8" xfId="15" applyFont="1" applyFill="1" applyBorder="1" applyAlignment="1">
      <alignment vertical="center" wrapText="1"/>
    </xf>
    <xf numFmtId="0" fontId="2" fillId="8" borderId="8" xfId="15" applyFont="1" applyFill="1" applyBorder="1" applyAlignment="1">
      <alignment wrapText="1"/>
    </xf>
    <xf numFmtId="2" fontId="2" fillId="8" borderId="8" xfId="15" applyNumberFormat="1" applyFont="1" applyFill="1" applyBorder="1" applyAlignment="1">
      <alignment wrapText="1"/>
    </xf>
    <xf numFmtId="0" fontId="0" fillId="0" borderId="25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44" fontId="0" fillId="0" borderId="25" xfId="0" applyNumberFormat="1" applyFont="1" applyFill="1" applyBorder="1" applyAlignment="1">
      <alignment vertical="center" wrapText="1"/>
    </xf>
    <xf numFmtId="44" fontId="0" fillId="0" borderId="8" xfId="0" applyNumberFormat="1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4" fontId="3" fillId="0" borderId="11" xfId="22" applyNumberFormat="1" applyFont="1" applyFill="1" applyBorder="1" applyAlignment="1">
      <alignment vertical="center" wrapText="1"/>
    </xf>
    <xf numFmtId="0" fontId="3" fillId="14" borderId="8" xfId="0" applyFont="1" applyFill="1" applyBorder="1" applyAlignment="1">
      <alignment horizontal="center" vertical="center" wrapText="1"/>
    </xf>
    <xf numFmtId="44" fontId="3" fillId="0" borderId="0" xfId="0" applyNumberFormat="1" applyFont="1" applyFill="1" applyAlignment="1">
      <alignment vertical="center"/>
    </xf>
    <xf numFmtId="44" fontId="3" fillId="8" borderId="8" xfId="0" applyNumberFormat="1" applyFont="1" applyFill="1" applyBorder="1" applyAlignment="1">
      <alignment horizontal="center" vertical="center" wrapText="1"/>
    </xf>
    <xf numFmtId="44" fontId="3" fillId="5" borderId="0" xfId="0" applyNumberFormat="1" applyFont="1" applyFill="1" applyAlignment="1">
      <alignment vertical="center"/>
    </xf>
    <xf numFmtId="166" fontId="2" fillId="8" borderId="8" xfId="15" applyNumberFormat="1" applyFont="1" applyFill="1" applyBorder="1" applyAlignment="1">
      <alignment wrapText="1"/>
    </xf>
    <xf numFmtId="44" fontId="3" fillId="11" borderId="8" xfId="22" applyNumberFormat="1" applyFont="1" applyFill="1" applyBorder="1" applyAlignment="1">
      <alignment horizontal="left" vertical="center" wrapText="1"/>
    </xf>
    <xf numFmtId="44" fontId="2" fillId="8" borderId="0" xfId="0" applyNumberFormat="1" applyFont="1" applyFill="1" applyAlignment="1">
      <alignment horizontal="center" vertical="center" wrapText="1"/>
    </xf>
    <xf numFmtId="44" fontId="3" fillId="11" borderId="32" xfId="22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4" fontId="3" fillId="0" borderId="8" xfId="0" applyNumberFormat="1" applyFont="1" applyFill="1" applyBorder="1" applyAlignment="1">
      <alignment horizontal="center" vertical="center" wrapText="1"/>
    </xf>
    <xf numFmtId="44" fontId="3" fillId="0" borderId="17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/>
    </xf>
    <xf numFmtId="44" fontId="2" fillId="0" borderId="0" xfId="22" applyNumberFormat="1" applyFont="1" applyBorder="1" applyAlignment="1">
      <alignment horizontal="center" vertical="center"/>
    </xf>
    <xf numFmtId="44" fontId="3" fillId="8" borderId="0" xfId="22" applyNumberFormat="1" applyFont="1" applyFill="1" applyBorder="1" applyAlignment="1">
      <alignment horizontal="center" vertical="center" wrapText="1"/>
    </xf>
    <xf numFmtId="2" fontId="51" fillId="8" borderId="8" xfId="0" applyNumberFormat="1" applyFont="1" applyFill="1" applyBorder="1" applyAlignment="1">
      <alignment horizontal="center" vertical="center" wrapText="1"/>
    </xf>
    <xf numFmtId="0" fontId="1" fillId="8" borderId="8" xfId="15" applyFont="1" applyFill="1" applyBorder="1" applyAlignment="1">
      <alignment wrapText="1"/>
    </xf>
    <xf numFmtId="44" fontId="51" fillId="8" borderId="8" xfId="0" applyNumberFormat="1" applyFont="1" applyFill="1" applyBorder="1" applyAlignment="1">
      <alignment horizontal="center" vertical="center" wrapText="1"/>
    </xf>
    <xf numFmtId="166" fontId="51" fillId="8" borderId="8" xfId="0" applyNumberFormat="1" applyFont="1" applyFill="1" applyBorder="1" applyAlignment="1">
      <alignment horizontal="center" vertical="center" wrapText="1"/>
    </xf>
    <xf numFmtId="49" fontId="51" fillId="8" borderId="8" xfId="0" applyNumberFormat="1" applyFont="1" applyFill="1" applyBorder="1" applyAlignment="1">
      <alignment horizontal="center" vertical="center" wrapText="1"/>
    </xf>
    <xf numFmtId="4" fontId="1" fillId="0" borderId="9" xfId="0" applyNumberFormat="1" applyFont="1" applyFill="1" applyBorder="1" applyAlignment="1">
      <alignment horizontal="center" vertical="center" wrapText="1"/>
    </xf>
    <xf numFmtId="4" fontId="1" fillId="8" borderId="9" xfId="0" applyNumberFormat="1" applyFont="1" applyFill="1" applyBorder="1" applyAlignment="1">
      <alignment horizontal="center" vertical="center" wrapText="1"/>
    </xf>
    <xf numFmtId="44" fontId="2" fillId="8" borderId="9" xfId="0" applyNumberFormat="1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 wrapText="1"/>
    </xf>
    <xf numFmtId="0" fontId="1" fillId="8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54" fillId="8" borderId="0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 wrapText="1"/>
    </xf>
    <xf numFmtId="171" fontId="0" fillId="0" borderId="8" xfId="0" applyNumberFormat="1" applyFill="1" applyBorder="1" applyAlignment="1">
      <alignment horizontal="center" vertical="center" wrapText="1"/>
    </xf>
    <xf numFmtId="0" fontId="51" fillId="0" borderId="36" xfId="0" applyFont="1" applyFill="1" applyBorder="1" applyAlignment="1">
      <alignment horizontal="center" vertical="center" wrapText="1"/>
    </xf>
    <xf numFmtId="0" fontId="54" fillId="0" borderId="45" xfId="0" applyFont="1" applyFill="1" applyBorder="1" applyAlignment="1">
      <alignment horizontal="center" vertical="center" wrapText="1"/>
    </xf>
    <xf numFmtId="167" fontId="54" fillId="0" borderId="45" xfId="0" applyNumberFormat="1" applyFont="1" applyFill="1" applyBorder="1" applyAlignment="1">
      <alignment horizontal="center" vertical="center" wrapText="1"/>
    </xf>
    <xf numFmtId="0" fontId="51" fillId="0" borderId="4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left" vertical="center"/>
    </xf>
    <xf numFmtId="0" fontId="28" fillId="8" borderId="0" xfId="0" applyFont="1" applyFill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3" fillId="14" borderId="2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4" fontId="3" fillId="9" borderId="8" xfId="22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4" fontId="3" fillId="11" borderId="10" xfId="22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44" fontId="3" fillId="14" borderId="27" xfId="25" applyFont="1" applyFill="1" applyBorder="1" applyAlignment="1">
      <alignment horizontal="center" vertical="center" wrapText="1"/>
    </xf>
    <xf numFmtId="44" fontId="3" fillId="14" borderId="27" xfId="22" applyNumberFormat="1" applyFont="1" applyFill="1" applyBorder="1" applyAlignment="1">
      <alignment horizontal="center" vertical="center" wrapText="1"/>
    </xf>
    <xf numFmtId="0" fontId="3" fillId="14" borderId="10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10" borderId="24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41" fillId="14" borderId="27" xfId="0" applyFont="1" applyFill="1" applyBorder="1" applyAlignment="1">
      <alignment horizontal="center" vertical="center" wrapText="1"/>
    </xf>
    <xf numFmtId="0" fontId="51" fillId="12" borderId="19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  <xf numFmtId="0" fontId="6" fillId="7" borderId="26" xfId="0" applyFont="1" applyFill="1" applyBorder="1" applyAlignment="1">
      <alignment horizontal="center" vertical="center" wrapText="1"/>
    </xf>
    <xf numFmtId="0" fontId="6" fillId="7" borderId="33" xfId="0" applyFont="1" applyFill="1" applyBorder="1" applyAlignment="1">
      <alignment horizontal="center" vertical="center" wrapText="1"/>
    </xf>
    <xf numFmtId="0" fontId="6" fillId="7" borderId="34" xfId="0" applyFont="1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6" fillId="7" borderId="32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3" fillId="11" borderId="10" xfId="0" applyFont="1" applyFill="1" applyBorder="1" applyAlignment="1">
      <alignment horizontal="left" vertical="center" wrapText="1"/>
    </xf>
    <xf numFmtId="0" fontId="3" fillId="11" borderId="32" xfId="0" applyFont="1" applyFill="1" applyBorder="1" applyAlignment="1">
      <alignment horizontal="left" vertical="center" wrapText="1"/>
    </xf>
    <xf numFmtId="0" fontId="3" fillId="11" borderId="29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11" borderId="8" xfId="0" applyFont="1" applyFill="1" applyBorder="1" applyAlignment="1">
      <alignment horizontal="left" vertical="center" wrapText="1"/>
    </xf>
    <xf numFmtId="0" fontId="3" fillId="11" borderId="9" xfId="0" applyFont="1" applyFill="1" applyBorder="1" applyAlignment="1">
      <alignment horizontal="left" vertical="center" wrapText="1"/>
    </xf>
    <xf numFmtId="0" fontId="6" fillId="7" borderId="8" xfId="0" applyFont="1" applyFill="1" applyBorder="1" applyAlignment="1">
      <alignment horizontal="center" vertical="center" wrapText="1"/>
    </xf>
    <xf numFmtId="0" fontId="17" fillId="7" borderId="8" xfId="0" applyFont="1" applyFill="1" applyBorder="1" applyAlignment="1">
      <alignment horizontal="center" vertical="center" wrapText="1"/>
    </xf>
    <xf numFmtId="164" fontId="3" fillId="7" borderId="8" xfId="0" applyNumberFormat="1" applyFont="1" applyFill="1" applyBorder="1" applyAlignment="1">
      <alignment horizontal="right" vertical="center"/>
    </xf>
    <xf numFmtId="0" fontId="3" fillId="13" borderId="8" xfId="0" applyFont="1" applyFill="1" applyBorder="1" applyAlignment="1">
      <alignment horizontal="left" vertical="center" wrapText="1"/>
    </xf>
    <xf numFmtId="0" fontId="3" fillId="13" borderId="9" xfId="0" applyFont="1" applyFill="1" applyBorder="1" applyAlignment="1">
      <alignment horizontal="left" vertical="center" wrapText="1"/>
    </xf>
    <xf numFmtId="0" fontId="3" fillId="13" borderId="10" xfId="0" applyFont="1" applyFill="1" applyBorder="1" applyAlignment="1">
      <alignment horizontal="left" vertical="center" wrapText="1"/>
    </xf>
    <xf numFmtId="0" fontId="3" fillId="13" borderId="32" xfId="0" applyFont="1" applyFill="1" applyBorder="1" applyAlignment="1">
      <alignment horizontal="left" vertical="center" wrapText="1"/>
    </xf>
    <xf numFmtId="0" fontId="3" fillId="13" borderId="29" xfId="0" applyFont="1" applyFill="1" applyBorder="1" applyAlignment="1">
      <alignment horizontal="left" vertical="center" wrapText="1"/>
    </xf>
    <xf numFmtId="164" fontId="3" fillId="7" borderId="10" xfId="0" applyNumberFormat="1" applyFont="1" applyFill="1" applyBorder="1" applyAlignment="1">
      <alignment horizontal="right" vertical="center" wrapText="1"/>
    </xf>
    <xf numFmtId="164" fontId="3" fillId="7" borderId="29" xfId="0" applyNumberFormat="1" applyFont="1" applyFill="1" applyBorder="1" applyAlignment="1">
      <alignment horizontal="right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7" borderId="3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11" borderId="36" xfId="12" applyFont="1" applyFill="1" applyBorder="1" applyAlignment="1">
      <alignment horizontal="left" vertical="center"/>
    </xf>
    <xf numFmtId="0" fontId="3" fillId="11" borderId="8" xfId="12" applyFont="1" applyFill="1" applyBorder="1" applyAlignment="1">
      <alignment horizontal="left" vertical="center"/>
    </xf>
    <xf numFmtId="0" fontId="3" fillId="11" borderId="45" xfId="12" applyFont="1" applyFill="1" applyBorder="1" applyAlignment="1">
      <alignment horizontal="left" vertical="center"/>
    </xf>
    <xf numFmtId="0" fontId="15" fillId="0" borderId="41" xfId="0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 wrapText="1"/>
    </xf>
    <xf numFmtId="44" fontId="3" fillId="0" borderId="8" xfId="0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17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11" borderId="8" xfId="12" applyFont="1" applyFill="1" applyBorder="1" applyAlignment="1">
      <alignment horizontal="left" vertical="center" wrapText="1"/>
    </xf>
    <xf numFmtId="0" fontId="3" fillId="7" borderId="8" xfId="12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12" fillId="11" borderId="10" xfId="0" applyFont="1" applyFill="1" applyBorder="1" applyAlignment="1">
      <alignment horizontal="left" vertical="center" wrapText="1"/>
    </xf>
    <xf numFmtId="0" fontId="12" fillId="11" borderId="32" xfId="0" applyFont="1" applyFill="1" applyBorder="1" applyAlignment="1">
      <alignment horizontal="left" vertical="center" wrapText="1"/>
    </xf>
    <xf numFmtId="0" fontId="12" fillId="11" borderId="29" xfId="0" applyFont="1" applyFill="1" applyBorder="1" applyAlignment="1">
      <alignment horizontal="left" vertical="center" wrapText="1"/>
    </xf>
    <xf numFmtId="0" fontId="12" fillId="11" borderId="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3" fillId="8" borderId="27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9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28">
    <cellStyle name="Dane wej?ciowe" xfId="1"/>
    <cellStyle name="Dane wyj?ciowe" xfId="2"/>
    <cellStyle name="F_M_Cena" xfId="3"/>
    <cellStyle name="F_Nazwa" xfId="4"/>
    <cellStyle name="Hiper??cze" xfId="5"/>
    <cellStyle name="Hiperłącze 2" xfId="6"/>
    <cellStyle name="Komórka po??czona" xfId="7"/>
    <cellStyle name="Nag?ówek 1" xfId="8"/>
    <cellStyle name="Nag?ówek 2" xfId="9"/>
    <cellStyle name="Nag?ówek 3" xfId="10"/>
    <cellStyle name="Nag?ówek 4" xfId="11"/>
    <cellStyle name="Normalny" xfId="0" builtinId="0"/>
    <cellStyle name="Normalny 2" xfId="12"/>
    <cellStyle name="Normalny 2 2" xfId="13"/>
    <cellStyle name="Normalny 2 3" xfId="14"/>
    <cellStyle name="Normalny 3" xfId="15"/>
    <cellStyle name="Normalny 5" xfId="16"/>
    <cellStyle name="Normalny_pozostałe dane" xfId="17"/>
    <cellStyle name="Odwiedzone hiper??cze" xfId="18"/>
    <cellStyle name="Tekst obja?nienia" xfId="19"/>
    <cellStyle name="Tekst ostrze?enia" xfId="20"/>
    <cellStyle name="Tytu?" xfId="21"/>
    <cellStyle name="Walutowy" xfId="22" builtinId="4"/>
    <cellStyle name="Walutowy 2" xfId="23"/>
    <cellStyle name="Walutowy 2 2" xfId="24"/>
    <cellStyle name="Walutowy 3" xfId="25"/>
    <cellStyle name="Walutowy 4" xfId="26"/>
    <cellStyle name="Z?e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390525</xdr:colOff>
      <xdr:row>8</xdr:row>
      <xdr:rowOff>152400</xdr:rowOff>
    </xdr:from>
    <xdr:to>
      <xdr:col>8</xdr:col>
      <xdr:colOff>171450</xdr:colOff>
      <xdr:row>11</xdr:row>
      <xdr:rowOff>85725</xdr:rowOff>
    </xdr:to>
    <xdr:sp macro="" textlink="">
      <xdr:nvSpPr>
        <xdr:cNvPr id="2049" name="Text Box 1" hidden="1"/>
        <xdr:cNvSpPr txBox="1">
          <a:spLocks noChangeArrowheads="1"/>
        </xdr:cNvSpPr>
      </xdr:nvSpPr>
      <xdr:spPr bwMode="auto">
        <a:xfrm>
          <a:off x="5848350" y="2381250"/>
          <a:ext cx="1219200" cy="704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absolute">
    <xdr:from>
      <xdr:col>6</xdr:col>
      <xdr:colOff>390525</xdr:colOff>
      <xdr:row>20</xdr:row>
      <xdr:rowOff>47625</xdr:rowOff>
    </xdr:from>
    <xdr:to>
      <xdr:col>8</xdr:col>
      <xdr:colOff>171450</xdr:colOff>
      <xdr:row>26</xdr:row>
      <xdr:rowOff>28575</xdr:rowOff>
    </xdr:to>
    <xdr:sp macro="" textlink="">
      <xdr:nvSpPr>
        <xdr:cNvPr id="2050" name="Text Box 2" hidden="1"/>
        <xdr:cNvSpPr txBox="1">
          <a:spLocks noChangeArrowheads="1"/>
        </xdr:cNvSpPr>
      </xdr:nvSpPr>
      <xdr:spPr bwMode="auto">
        <a:xfrm>
          <a:off x="5848350" y="5495925"/>
          <a:ext cx="1219200" cy="15049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E1" mc:Ignorable="a14" a14:legacySpreadsheetColorIndex="80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89"/>
  <sheetViews>
    <sheetView view="pageBreakPreview" topLeftCell="E1" zoomScale="87" zoomScaleNormal="80" zoomScaleSheetLayoutView="87" workbookViewId="0">
      <selection activeCell="J1" sqref="J1:P1048576"/>
    </sheetView>
  </sheetViews>
  <sheetFormatPr defaultRowHeight="12.75"/>
  <cols>
    <col min="1" max="1" width="4.5703125" style="17" bestFit="1" customWidth="1"/>
    <col min="2" max="2" width="34.42578125" style="34" customWidth="1"/>
    <col min="3" max="3" width="27" style="17" bestFit="1" customWidth="1"/>
    <col min="4" max="6" width="20.7109375" style="17" customWidth="1"/>
    <col min="7" max="7" width="31.85546875" style="17" customWidth="1"/>
    <col min="8" max="8" width="13.7109375" style="17" customWidth="1"/>
    <col min="9" max="9" width="16.42578125" style="17" bestFit="1" customWidth="1"/>
    <col min="10" max="16384" width="9.140625" style="17"/>
  </cols>
  <sheetData>
    <row r="1" spans="1:9" s="15" customFormat="1" ht="16.5">
      <c r="A1" s="62" t="s">
        <v>103</v>
      </c>
      <c r="B1" s="31"/>
      <c r="C1" s="14"/>
      <c r="H1" s="16"/>
    </row>
    <row r="2" spans="1:9">
      <c r="C2" s="144"/>
      <c r="D2" s="144"/>
    </row>
    <row r="3" spans="1:9" ht="18">
      <c r="B3" s="523" t="s">
        <v>104</v>
      </c>
      <c r="C3" s="524"/>
      <c r="D3" s="144"/>
    </row>
    <row r="5" spans="1:9" ht="38.25">
      <c r="A5" s="145" t="s">
        <v>43</v>
      </c>
      <c r="B5" s="145" t="s">
        <v>44</v>
      </c>
      <c r="C5" s="145" t="s">
        <v>35</v>
      </c>
      <c r="D5" s="145" t="s">
        <v>45</v>
      </c>
      <c r="E5" s="145" t="s">
        <v>46</v>
      </c>
      <c r="F5" s="145" t="s">
        <v>42</v>
      </c>
      <c r="G5" s="145" t="s">
        <v>79</v>
      </c>
      <c r="H5" s="145" t="s">
        <v>47</v>
      </c>
      <c r="I5" s="145" t="s">
        <v>78</v>
      </c>
    </row>
    <row r="6" spans="1:9" s="13" customFormat="1" ht="35.1" customHeight="1">
      <c r="A6" s="7" t="s">
        <v>113</v>
      </c>
      <c r="B6" s="29" t="s">
        <v>0</v>
      </c>
      <c r="C6" s="7" t="s">
        <v>500</v>
      </c>
      <c r="D6" s="18">
        <v>6090002217</v>
      </c>
      <c r="E6" s="437" t="s">
        <v>1415</v>
      </c>
      <c r="F6" s="437" t="s">
        <v>1416</v>
      </c>
      <c r="G6" s="7"/>
      <c r="H6" s="7">
        <v>74</v>
      </c>
      <c r="I6" s="7"/>
    </row>
    <row r="7" spans="1:9" s="120" customFormat="1" ht="48.75" customHeight="1">
      <c r="A7" s="7" t="s">
        <v>114</v>
      </c>
      <c r="B7" s="29" t="s">
        <v>2</v>
      </c>
      <c r="C7" s="7" t="s">
        <v>111</v>
      </c>
      <c r="D7" s="438" t="s">
        <v>109</v>
      </c>
      <c r="E7" s="439" t="s">
        <v>110</v>
      </c>
      <c r="F7" s="439"/>
      <c r="G7" s="7" t="s">
        <v>112</v>
      </c>
      <c r="H7" s="7">
        <v>29</v>
      </c>
      <c r="I7" s="7" t="s">
        <v>498</v>
      </c>
    </row>
    <row r="8" spans="1:9" s="120" customFormat="1" ht="35.1" customHeight="1">
      <c r="A8" s="7" t="s">
        <v>115</v>
      </c>
      <c r="B8" s="29" t="s">
        <v>1417</v>
      </c>
      <c r="C8" s="7" t="s">
        <v>501</v>
      </c>
      <c r="D8" s="438" t="s">
        <v>872</v>
      </c>
      <c r="E8" s="440" t="s">
        <v>649</v>
      </c>
      <c r="F8" s="439" t="s">
        <v>130</v>
      </c>
      <c r="G8" s="7" t="s">
        <v>650</v>
      </c>
      <c r="H8" s="7">
        <v>41</v>
      </c>
      <c r="I8" s="7" t="s">
        <v>498</v>
      </c>
    </row>
    <row r="9" spans="1:9" s="13" customFormat="1" ht="35.1" customHeight="1">
      <c r="A9" s="7" t="s">
        <v>116</v>
      </c>
      <c r="B9" s="29" t="s">
        <v>4</v>
      </c>
      <c r="C9" s="7" t="s">
        <v>502</v>
      </c>
      <c r="D9" s="7" t="s">
        <v>933</v>
      </c>
      <c r="E9" s="439" t="s">
        <v>934</v>
      </c>
      <c r="F9" s="439" t="s">
        <v>700</v>
      </c>
      <c r="G9" s="7" t="s">
        <v>701</v>
      </c>
      <c r="H9" s="7">
        <v>43</v>
      </c>
      <c r="I9" s="7">
        <v>255</v>
      </c>
    </row>
    <row r="10" spans="1:9" s="13" customFormat="1" ht="35.1" customHeight="1">
      <c r="A10" s="7" t="s">
        <v>117</v>
      </c>
      <c r="B10" s="441" t="s">
        <v>7</v>
      </c>
      <c r="C10" s="125" t="s">
        <v>451</v>
      </c>
      <c r="D10" s="125" t="s">
        <v>873</v>
      </c>
      <c r="E10" s="440" t="s">
        <v>767</v>
      </c>
      <c r="F10" s="440" t="s">
        <v>700</v>
      </c>
      <c r="G10" s="7" t="s">
        <v>768</v>
      </c>
      <c r="H10" s="125">
        <v>77</v>
      </c>
      <c r="I10" s="125">
        <v>510</v>
      </c>
    </row>
    <row r="11" spans="1:9" s="13" customFormat="1" ht="35.1" customHeight="1">
      <c r="A11" s="7" t="s">
        <v>118</v>
      </c>
      <c r="B11" s="29" t="s">
        <v>9</v>
      </c>
      <c r="C11" s="7" t="s">
        <v>456</v>
      </c>
      <c r="D11" s="438">
        <v>6090047220</v>
      </c>
      <c r="E11" s="439" t="s">
        <v>699</v>
      </c>
      <c r="F11" s="439" t="s">
        <v>700</v>
      </c>
      <c r="G11" s="7" t="s">
        <v>701</v>
      </c>
      <c r="H11" s="7">
        <v>42</v>
      </c>
      <c r="I11" s="7">
        <v>266</v>
      </c>
    </row>
    <row r="12" spans="1:9" s="13" customFormat="1" ht="35.1" customHeight="1">
      <c r="A12" s="7" t="s">
        <v>119</v>
      </c>
      <c r="B12" s="29" t="s">
        <v>896</v>
      </c>
      <c r="C12" s="7" t="s">
        <v>457</v>
      </c>
      <c r="D12" s="17" t="s">
        <v>897</v>
      </c>
      <c r="E12" s="439" t="s">
        <v>898</v>
      </c>
      <c r="F12" s="439" t="s">
        <v>681</v>
      </c>
      <c r="G12" s="7" t="s">
        <v>682</v>
      </c>
      <c r="H12" s="7">
        <v>11</v>
      </c>
      <c r="I12" s="50" t="s">
        <v>498</v>
      </c>
    </row>
    <row r="13" spans="1:9" s="13" customFormat="1" ht="37.5" customHeight="1">
      <c r="A13" s="7" t="s">
        <v>120</v>
      </c>
      <c r="B13" s="29" t="s">
        <v>1071</v>
      </c>
      <c r="C13" s="7" t="s">
        <v>984</v>
      </c>
      <c r="D13" s="7" t="s">
        <v>964</v>
      </c>
      <c r="E13" s="439" t="s">
        <v>965</v>
      </c>
      <c r="F13" s="439" t="s">
        <v>901</v>
      </c>
      <c r="G13" s="439" t="s">
        <v>966</v>
      </c>
      <c r="H13" s="7">
        <v>33</v>
      </c>
      <c r="I13" s="7">
        <v>169</v>
      </c>
    </row>
    <row r="14" spans="1:9" s="13" customFormat="1" ht="35.1" customHeight="1">
      <c r="A14" s="7" t="s">
        <v>121</v>
      </c>
      <c r="B14" s="29" t="s">
        <v>11</v>
      </c>
      <c r="C14" s="7" t="s">
        <v>454</v>
      </c>
      <c r="D14" s="7" t="s">
        <v>141</v>
      </c>
      <c r="E14" s="439" t="s">
        <v>142</v>
      </c>
      <c r="F14" s="439" t="s">
        <v>143</v>
      </c>
      <c r="G14" s="7" t="s">
        <v>589</v>
      </c>
      <c r="H14" s="7">
        <v>18</v>
      </c>
      <c r="I14" s="7" t="s">
        <v>498</v>
      </c>
    </row>
    <row r="15" spans="1:9" s="13" customFormat="1" ht="35.1" customHeight="1">
      <c r="A15" s="7" t="s">
        <v>122</v>
      </c>
      <c r="B15" s="29" t="s">
        <v>13</v>
      </c>
      <c r="C15" s="7" t="s">
        <v>1049</v>
      </c>
      <c r="D15" s="438" t="s">
        <v>899</v>
      </c>
      <c r="E15" s="439" t="s">
        <v>900</v>
      </c>
      <c r="F15" s="439" t="s">
        <v>901</v>
      </c>
      <c r="G15" s="7" t="s">
        <v>902</v>
      </c>
      <c r="H15" s="7" t="s">
        <v>903</v>
      </c>
      <c r="I15" s="7">
        <v>145</v>
      </c>
    </row>
    <row r="16" spans="1:9" s="13" customFormat="1" ht="35.1" customHeight="1">
      <c r="A16" s="7" t="s">
        <v>123</v>
      </c>
      <c r="B16" s="29" t="s">
        <v>15</v>
      </c>
      <c r="C16" s="7" t="s">
        <v>455</v>
      </c>
      <c r="D16" s="438">
        <v>6090047237</v>
      </c>
      <c r="E16" s="439" t="s">
        <v>874</v>
      </c>
      <c r="F16" s="439" t="s">
        <v>875</v>
      </c>
      <c r="G16" s="7" t="s">
        <v>876</v>
      </c>
      <c r="H16" s="7" t="s">
        <v>498</v>
      </c>
      <c r="I16" s="7" t="s">
        <v>498</v>
      </c>
    </row>
    <row r="17" spans="1:10" s="13" customFormat="1" ht="35.1" customHeight="1">
      <c r="A17" s="7" t="s">
        <v>124</v>
      </c>
      <c r="B17" s="29" t="s">
        <v>22</v>
      </c>
      <c r="C17" s="439" t="s">
        <v>1172</v>
      </c>
      <c r="D17" s="50">
        <v>6561816110</v>
      </c>
      <c r="E17" s="437" t="s">
        <v>1165</v>
      </c>
      <c r="F17" s="437" t="s">
        <v>1167</v>
      </c>
      <c r="G17" s="439" t="s">
        <v>1168</v>
      </c>
      <c r="H17" s="7">
        <v>4</v>
      </c>
      <c r="I17" s="7"/>
    </row>
    <row r="18" spans="1:10" s="13" customFormat="1" ht="35.1" customHeight="1">
      <c r="A18" s="7" t="s">
        <v>137</v>
      </c>
      <c r="B18" s="29" t="s">
        <v>24</v>
      </c>
      <c r="C18" s="442" t="s">
        <v>452</v>
      </c>
      <c r="D18" s="7" t="s">
        <v>169</v>
      </c>
      <c r="E18" s="442" t="s">
        <v>170</v>
      </c>
      <c r="F18" s="442" t="s">
        <v>171</v>
      </c>
      <c r="G18" s="7" t="s">
        <v>626</v>
      </c>
      <c r="H18" s="7">
        <v>14</v>
      </c>
      <c r="I18" s="7" t="s">
        <v>498</v>
      </c>
      <c r="J18" s="19"/>
    </row>
    <row r="19" spans="1:10" s="13" customFormat="1" ht="35.1" customHeight="1">
      <c r="A19" s="7" t="s">
        <v>138</v>
      </c>
      <c r="B19" s="29" t="s">
        <v>23</v>
      </c>
      <c r="C19" s="7" t="s">
        <v>453</v>
      </c>
      <c r="D19" s="438" t="s">
        <v>1094</v>
      </c>
      <c r="E19" s="439" t="s">
        <v>1095</v>
      </c>
      <c r="F19" s="439" t="s">
        <v>700</v>
      </c>
      <c r="G19" s="439" t="s">
        <v>1096</v>
      </c>
      <c r="H19" s="7">
        <v>99</v>
      </c>
      <c r="I19" s="7">
        <v>790</v>
      </c>
      <c r="J19" s="19"/>
    </row>
    <row r="20" spans="1:10" s="120" customFormat="1" ht="35.1" customHeight="1">
      <c r="A20" s="7" t="s">
        <v>139</v>
      </c>
      <c r="B20" s="91" t="s">
        <v>25</v>
      </c>
      <c r="C20" s="439" t="s">
        <v>463</v>
      </c>
      <c r="D20" s="50" t="s">
        <v>163</v>
      </c>
      <c r="E20" s="437" t="s">
        <v>164</v>
      </c>
      <c r="F20" s="437" t="s">
        <v>165</v>
      </c>
      <c r="G20" s="50" t="s">
        <v>167</v>
      </c>
      <c r="H20" s="437" t="s">
        <v>628</v>
      </c>
      <c r="I20" s="7" t="s">
        <v>498</v>
      </c>
      <c r="J20" s="443"/>
    </row>
    <row r="21" spans="1:10" s="18" customFormat="1" ht="35.1" customHeight="1">
      <c r="B21" s="32"/>
      <c r="C21" s="19"/>
      <c r="D21" s="20"/>
    </row>
    <row r="22" spans="1:10" s="18" customFormat="1">
      <c r="B22" s="32"/>
      <c r="C22" s="19"/>
      <c r="E22" s="21"/>
      <c r="F22" s="21"/>
      <c r="G22" s="19"/>
    </row>
    <row r="23" spans="1:10" s="18" customFormat="1" ht="12.75" customHeight="1">
      <c r="B23" s="32"/>
      <c r="C23" s="19"/>
      <c r="E23" s="21"/>
      <c r="F23" s="21"/>
      <c r="G23" s="19"/>
    </row>
    <row r="24" spans="1:10" s="18" customFormat="1" ht="10.5" customHeight="1">
      <c r="B24" s="32"/>
      <c r="C24" s="19"/>
      <c r="D24" s="19"/>
      <c r="E24" s="23"/>
      <c r="F24" s="23"/>
      <c r="G24" s="23"/>
    </row>
    <row r="25" spans="1:10" s="18" customFormat="1" ht="10.5" customHeight="1">
      <c r="B25" s="32"/>
      <c r="C25" s="19"/>
      <c r="D25" s="20"/>
      <c r="E25" s="21"/>
      <c r="F25" s="21"/>
      <c r="G25" s="23"/>
    </row>
    <row r="26" spans="1:10" s="18" customFormat="1" ht="11.25" customHeight="1">
      <c r="B26" s="32"/>
      <c r="C26" s="19"/>
      <c r="E26" s="21"/>
      <c r="G26" s="19"/>
    </row>
    <row r="27" spans="1:10" s="18" customFormat="1" ht="12" customHeight="1">
      <c r="B27" s="32"/>
      <c r="C27" s="19"/>
      <c r="E27" s="21"/>
    </row>
    <row r="28" spans="1:10" s="18" customFormat="1" ht="11.25" customHeight="1">
      <c r="B28" s="35"/>
    </row>
    <row r="29" spans="1:10" s="18" customFormat="1">
      <c r="B29" s="35"/>
    </row>
    <row r="30" spans="1:10" s="18" customFormat="1">
      <c r="B30" s="35"/>
    </row>
    <row r="31" spans="1:10" s="18" customFormat="1">
      <c r="B31" s="35"/>
    </row>
    <row r="32" spans="1:10" s="18" customFormat="1">
      <c r="B32" s="35"/>
    </row>
    <row r="33" spans="2:2" s="18" customFormat="1">
      <c r="B33" s="35"/>
    </row>
    <row r="34" spans="2:2" s="18" customFormat="1">
      <c r="B34" s="35"/>
    </row>
    <row r="35" spans="2:2" s="18" customFormat="1">
      <c r="B35" s="35"/>
    </row>
    <row r="36" spans="2:2" s="18" customFormat="1">
      <c r="B36" s="35"/>
    </row>
    <row r="37" spans="2:2" s="18" customFormat="1">
      <c r="B37" s="35"/>
    </row>
    <row r="38" spans="2:2" s="18" customFormat="1">
      <c r="B38" s="35"/>
    </row>
    <row r="39" spans="2:2" s="18" customFormat="1">
      <c r="B39" s="35"/>
    </row>
    <row r="40" spans="2:2" s="18" customFormat="1">
      <c r="B40" s="35"/>
    </row>
    <row r="41" spans="2:2" s="18" customFormat="1">
      <c r="B41" s="35"/>
    </row>
    <row r="42" spans="2:2" s="18" customFormat="1">
      <c r="B42" s="35"/>
    </row>
    <row r="43" spans="2:2" s="18" customFormat="1">
      <c r="B43" s="35"/>
    </row>
    <row r="44" spans="2:2" s="18" customFormat="1">
      <c r="B44" s="35"/>
    </row>
    <row r="45" spans="2:2" s="18" customFormat="1">
      <c r="B45" s="35"/>
    </row>
    <row r="46" spans="2:2" s="18" customFormat="1">
      <c r="B46" s="35"/>
    </row>
    <row r="47" spans="2:2" s="18" customFormat="1">
      <c r="B47" s="35"/>
    </row>
    <row r="48" spans="2:2" s="18" customFormat="1">
      <c r="B48" s="35"/>
    </row>
    <row r="49" spans="2:2" s="18" customFormat="1">
      <c r="B49" s="35"/>
    </row>
    <row r="50" spans="2:2" s="18" customFormat="1">
      <c r="B50" s="35"/>
    </row>
    <row r="51" spans="2:2" s="18" customFormat="1">
      <c r="B51" s="35"/>
    </row>
    <row r="52" spans="2:2" s="18" customFormat="1">
      <c r="B52" s="35"/>
    </row>
    <row r="53" spans="2:2" s="18" customFormat="1">
      <c r="B53" s="35"/>
    </row>
    <row r="54" spans="2:2" s="18" customFormat="1">
      <c r="B54" s="35"/>
    </row>
    <row r="55" spans="2:2" s="18" customFormat="1">
      <c r="B55" s="35"/>
    </row>
    <row r="56" spans="2:2" s="18" customFormat="1">
      <c r="B56" s="35"/>
    </row>
    <row r="57" spans="2:2" s="18" customFormat="1">
      <c r="B57" s="35"/>
    </row>
    <row r="58" spans="2:2" s="18" customFormat="1">
      <c r="B58" s="35"/>
    </row>
    <row r="59" spans="2:2" s="18" customFormat="1">
      <c r="B59" s="35"/>
    </row>
    <row r="60" spans="2:2" s="18" customFormat="1">
      <c r="B60" s="35"/>
    </row>
    <row r="61" spans="2:2" s="18" customFormat="1">
      <c r="B61" s="35"/>
    </row>
    <row r="62" spans="2:2" s="18" customFormat="1">
      <c r="B62" s="35"/>
    </row>
    <row r="63" spans="2:2" s="18" customFormat="1">
      <c r="B63" s="35"/>
    </row>
    <row r="64" spans="2:2" s="22" customFormat="1">
      <c r="B64" s="33"/>
    </row>
    <row r="65" spans="2:2" s="22" customFormat="1">
      <c r="B65" s="33"/>
    </row>
    <row r="66" spans="2:2" s="22" customFormat="1">
      <c r="B66" s="33"/>
    </row>
    <row r="67" spans="2:2" s="22" customFormat="1">
      <c r="B67" s="33"/>
    </row>
    <row r="68" spans="2:2" s="22" customFormat="1">
      <c r="B68" s="33"/>
    </row>
    <row r="69" spans="2:2" s="22" customFormat="1">
      <c r="B69" s="33"/>
    </row>
    <row r="70" spans="2:2" s="22" customFormat="1">
      <c r="B70" s="33"/>
    </row>
    <row r="71" spans="2:2" s="22" customFormat="1">
      <c r="B71" s="33"/>
    </row>
    <row r="72" spans="2:2" s="22" customFormat="1">
      <c r="B72" s="33"/>
    </row>
    <row r="73" spans="2:2" s="22" customFormat="1">
      <c r="B73" s="33"/>
    </row>
    <row r="74" spans="2:2" s="22" customFormat="1">
      <c r="B74" s="33"/>
    </row>
    <row r="75" spans="2:2" s="22" customFormat="1">
      <c r="B75" s="33"/>
    </row>
    <row r="76" spans="2:2" s="22" customFormat="1">
      <c r="B76" s="33"/>
    </row>
    <row r="77" spans="2:2" s="22" customFormat="1">
      <c r="B77" s="33"/>
    </row>
    <row r="78" spans="2:2" s="22" customFormat="1">
      <c r="B78" s="33"/>
    </row>
    <row r="79" spans="2:2" s="22" customFormat="1">
      <c r="B79" s="33"/>
    </row>
    <row r="80" spans="2:2" s="22" customFormat="1">
      <c r="B80" s="33"/>
    </row>
    <row r="81" spans="2:2" s="22" customFormat="1">
      <c r="B81" s="33"/>
    </row>
    <row r="82" spans="2:2" s="22" customFormat="1">
      <c r="B82" s="33"/>
    </row>
    <row r="83" spans="2:2" s="22" customFormat="1">
      <c r="B83" s="33"/>
    </row>
    <row r="84" spans="2:2" s="22" customFormat="1">
      <c r="B84" s="33"/>
    </row>
    <row r="85" spans="2:2" s="22" customFormat="1">
      <c r="B85" s="33"/>
    </row>
    <row r="86" spans="2:2" s="22" customFormat="1">
      <c r="B86" s="33"/>
    </row>
    <row r="87" spans="2:2" s="22" customFormat="1">
      <c r="B87" s="33"/>
    </row>
    <row r="88" spans="2:2" s="22" customFormat="1">
      <c r="B88" s="33"/>
    </row>
    <row r="89" spans="2:2" s="22" customFormat="1">
      <c r="B89" s="33"/>
    </row>
  </sheetData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A874"/>
  <sheetViews>
    <sheetView zoomScaleNormal="100" zoomScaleSheetLayoutView="87" workbookViewId="0">
      <pane ySplit="3" topLeftCell="A460" activePane="bottomLeft" state="frozen"/>
      <selection pane="bottomLeft" activeCell="A461" sqref="A461:XFD461"/>
    </sheetView>
  </sheetViews>
  <sheetFormatPr defaultRowHeight="12.75"/>
  <cols>
    <col min="1" max="1" width="4.42578125" style="17" customWidth="1"/>
    <col min="2" max="2" width="38.42578125" style="70" customWidth="1"/>
    <col min="3" max="3" width="15.7109375" style="17" customWidth="1"/>
    <col min="4" max="4" width="13.42578125" style="69" customWidth="1"/>
    <col min="5" max="5" width="11.5703125" style="69" customWidth="1"/>
    <col min="6" max="6" width="12" style="452" customWidth="1"/>
    <col min="7" max="7" width="7.85546875" style="17" customWidth="1"/>
    <col min="8" max="8" width="17.28515625" style="288" customWidth="1"/>
    <col min="9" max="9" width="9.5703125" style="169" customWidth="1"/>
    <col min="10" max="10" width="24.42578125" style="24" customWidth="1"/>
    <col min="11" max="11" width="24.28515625" style="26" customWidth="1"/>
    <col min="12" max="12" width="14.42578125" style="26" customWidth="1"/>
    <col min="13" max="13" width="10.7109375" style="26" customWidth="1"/>
    <col min="14" max="15" width="17.140625" style="26" customWidth="1"/>
    <col min="16" max="16" width="14.42578125" style="26" customWidth="1"/>
    <col min="17" max="17" width="14.7109375" style="17" customWidth="1"/>
    <col min="18" max="18" width="19.28515625" style="17" customWidth="1"/>
    <col min="19" max="19" width="13.85546875" style="17" customWidth="1"/>
    <col min="20" max="20" width="12.42578125" style="17" customWidth="1"/>
    <col min="21" max="21" width="11.28515625" style="17" customWidth="1"/>
    <col min="22" max="22" width="13.42578125" style="17" customWidth="1"/>
    <col min="23" max="23" width="12.140625" style="17" customWidth="1"/>
    <col min="24" max="24" width="17.7109375" style="17" customWidth="1"/>
    <col min="25" max="25" width="14.28515625" style="17" customWidth="1"/>
    <col min="26" max="26" width="13.28515625" style="17" customWidth="1"/>
    <col min="27" max="27" width="21.140625" style="17" customWidth="1"/>
    <col min="28" max="16384" width="9.140625" style="17"/>
  </cols>
  <sheetData>
    <row r="1" spans="1:26">
      <c r="A1" s="31" t="s">
        <v>96</v>
      </c>
    </row>
    <row r="2" spans="1:26" ht="28.5" customHeight="1">
      <c r="A2" s="526" t="s">
        <v>80</v>
      </c>
      <c r="B2" s="526" t="s">
        <v>81</v>
      </c>
      <c r="C2" s="526" t="s">
        <v>82</v>
      </c>
      <c r="D2" s="526" t="s">
        <v>175</v>
      </c>
      <c r="E2" s="526" t="s">
        <v>449</v>
      </c>
      <c r="F2" s="526" t="s">
        <v>176</v>
      </c>
      <c r="G2" s="533" t="s">
        <v>181</v>
      </c>
      <c r="H2" s="534" t="s">
        <v>1619</v>
      </c>
      <c r="I2" s="533" t="s">
        <v>588</v>
      </c>
      <c r="J2" s="526" t="s">
        <v>177</v>
      </c>
      <c r="K2" s="526" t="s">
        <v>48</v>
      </c>
      <c r="L2" s="535" t="s">
        <v>83</v>
      </c>
      <c r="M2" s="536"/>
      <c r="N2" s="537"/>
      <c r="O2" s="526" t="s">
        <v>450</v>
      </c>
      <c r="P2" s="541" t="s">
        <v>178</v>
      </c>
      <c r="Q2" s="535" t="s">
        <v>95</v>
      </c>
      <c r="R2" s="536"/>
      <c r="S2" s="536"/>
      <c r="T2" s="536"/>
      <c r="U2" s="536"/>
      <c r="V2" s="537"/>
      <c r="W2" s="526" t="s">
        <v>84</v>
      </c>
      <c r="X2" s="526" t="s">
        <v>85</v>
      </c>
      <c r="Y2" s="526" t="s">
        <v>86</v>
      </c>
      <c r="Z2" s="526" t="s">
        <v>179</v>
      </c>
    </row>
    <row r="3" spans="1:26" ht="46.5" customHeight="1">
      <c r="A3" s="527"/>
      <c r="B3" s="527"/>
      <c r="C3" s="527"/>
      <c r="D3" s="527"/>
      <c r="E3" s="527"/>
      <c r="F3" s="527"/>
      <c r="G3" s="527"/>
      <c r="H3" s="527"/>
      <c r="I3" s="527"/>
      <c r="J3" s="527"/>
      <c r="K3" s="527"/>
      <c r="L3" s="481" t="s">
        <v>87</v>
      </c>
      <c r="M3" s="481" t="s">
        <v>88</v>
      </c>
      <c r="N3" s="481" t="s">
        <v>89</v>
      </c>
      <c r="O3" s="527"/>
      <c r="P3" s="527"/>
      <c r="Q3" s="481" t="s">
        <v>90</v>
      </c>
      <c r="R3" s="481" t="s">
        <v>180</v>
      </c>
      <c r="S3" s="481" t="s">
        <v>91</v>
      </c>
      <c r="T3" s="481" t="s">
        <v>92</v>
      </c>
      <c r="U3" s="481" t="s">
        <v>93</v>
      </c>
      <c r="V3" s="481" t="s">
        <v>94</v>
      </c>
      <c r="W3" s="527"/>
      <c r="X3" s="527"/>
      <c r="Y3" s="527"/>
      <c r="Z3" s="527"/>
    </row>
    <row r="4" spans="1:26" s="34" customFormat="1">
      <c r="A4" s="530" t="s">
        <v>1</v>
      </c>
      <c r="B4" s="531"/>
      <c r="C4" s="531"/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2"/>
    </row>
    <row r="5" spans="1:26" s="120" customFormat="1">
      <c r="A5" s="214" t="s">
        <v>113</v>
      </c>
      <c r="B5" s="462" t="s">
        <v>1426</v>
      </c>
      <c r="C5" s="214"/>
      <c r="D5" s="214" t="s">
        <v>125</v>
      </c>
      <c r="E5" s="463">
        <v>1999</v>
      </c>
      <c r="F5" s="415"/>
      <c r="G5" s="464">
        <v>1999</v>
      </c>
      <c r="H5" s="270">
        <v>108272.15</v>
      </c>
      <c r="I5" s="270" t="s">
        <v>1009</v>
      </c>
      <c r="J5" s="465"/>
      <c r="K5" s="177" t="s">
        <v>1743</v>
      </c>
      <c r="L5" s="177"/>
      <c r="M5" s="177"/>
      <c r="N5" s="177"/>
      <c r="O5" s="177"/>
      <c r="P5" s="180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s="120" customFormat="1">
      <c r="A6" s="177" t="s">
        <v>114</v>
      </c>
      <c r="B6" s="466" t="s">
        <v>1426</v>
      </c>
      <c r="C6" s="177"/>
      <c r="D6" s="177" t="s">
        <v>125</v>
      </c>
      <c r="E6" s="177">
        <v>1999</v>
      </c>
      <c r="F6" s="125"/>
      <c r="G6" s="177">
        <v>1999</v>
      </c>
      <c r="H6" s="203">
        <v>64983.75</v>
      </c>
      <c r="I6" s="270" t="s">
        <v>1009</v>
      </c>
      <c r="J6" s="246"/>
      <c r="K6" s="177" t="s">
        <v>1744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s="120" customFormat="1">
      <c r="A7" s="177" t="s">
        <v>115</v>
      </c>
      <c r="B7" s="466" t="s">
        <v>1426</v>
      </c>
      <c r="C7" s="177"/>
      <c r="D7" s="177" t="s">
        <v>125</v>
      </c>
      <c r="E7" s="177">
        <v>1999</v>
      </c>
      <c r="F7" s="125"/>
      <c r="G7" s="177">
        <v>1999</v>
      </c>
      <c r="H7" s="203">
        <v>133564</v>
      </c>
      <c r="I7" s="270" t="s">
        <v>1009</v>
      </c>
      <c r="J7" s="246"/>
      <c r="K7" s="177" t="s">
        <v>1745</v>
      </c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s="120" customFormat="1">
      <c r="A8" s="177" t="s">
        <v>116</v>
      </c>
      <c r="B8" s="466" t="s">
        <v>1427</v>
      </c>
      <c r="C8" s="177"/>
      <c r="D8" s="177" t="s">
        <v>125</v>
      </c>
      <c r="E8" s="177">
        <v>1999</v>
      </c>
      <c r="F8" s="125"/>
      <c r="G8" s="177">
        <v>1999</v>
      </c>
      <c r="H8" s="203">
        <v>201277.58</v>
      </c>
      <c r="I8" s="270" t="s">
        <v>1009</v>
      </c>
      <c r="J8" s="246"/>
      <c r="K8" s="177" t="s">
        <v>1746</v>
      </c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s="120" customFormat="1">
      <c r="A9" s="177" t="s">
        <v>117</v>
      </c>
      <c r="B9" s="466" t="s">
        <v>1428</v>
      </c>
      <c r="C9" s="177"/>
      <c r="D9" s="177" t="s">
        <v>125</v>
      </c>
      <c r="E9" s="177">
        <v>1999</v>
      </c>
      <c r="F9" s="125"/>
      <c r="G9" s="177">
        <v>1999</v>
      </c>
      <c r="H9" s="203">
        <v>174055.28</v>
      </c>
      <c r="I9" s="270" t="s">
        <v>1009</v>
      </c>
      <c r="J9" s="246"/>
      <c r="K9" s="177" t="s">
        <v>1704</v>
      </c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s="120" customFormat="1">
      <c r="A10" s="177" t="s">
        <v>118</v>
      </c>
      <c r="B10" s="466" t="s">
        <v>1429</v>
      </c>
      <c r="C10" s="177"/>
      <c r="D10" s="177" t="s">
        <v>125</v>
      </c>
      <c r="E10" s="177">
        <v>2001</v>
      </c>
      <c r="F10" s="125"/>
      <c r="G10" s="177">
        <v>2001</v>
      </c>
      <c r="H10" s="203">
        <v>90035.3</v>
      </c>
      <c r="I10" s="270" t="s">
        <v>1009</v>
      </c>
      <c r="J10" s="246"/>
      <c r="K10" s="177" t="s">
        <v>1747</v>
      </c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s="120" customFormat="1">
      <c r="A11" s="177" t="s">
        <v>119</v>
      </c>
      <c r="B11" s="466" t="s">
        <v>1430</v>
      </c>
      <c r="C11" s="177"/>
      <c r="D11" s="177" t="s">
        <v>125</v>
      </c>
      <c r="E11" s="177">
        <v>2001</v>
      </c>
      <c r="F11" s="125"/>
      <c r="G11" s="177">
        <v>2001</v>
      </c>
      <c r="H11" s="203">
        <v>53008.47</v>
      </c>
      <c r="I11" s="270" t="s">
        <v>1009</v>
      </c>
      <c r="J11" s="246"/>
      <c r="K11" s="177" t="s">
        <v>1748</v>
      </c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s="120" customFormat="1" ht="25.5">
      <c r="A12" s="177" t="s">
        <v>120</v>
      </c>
      <c r="B12" s="466" t="s">
        <v>1431</v>
      </c>
      <c r="C12" s="177"/>
      <c r="D12" s="177" t="s">
        <v>125</v>
      </c>
      <c r="E12" s="177">
        <v>2001</v>
      </c>
      <c r="F12" s="125"/>
      <c r="G12" s="177">
        <v>2001</v>
      </c>
      <c r="H12" s="203">
        <v>26443.3</v>
      </c>
      <c r="I12" s="270" t="s">
        <v>1009</v>
      </c>
      <c r="J12" s="246"/>
      <c r="K12" s="177" t="s">
        <v>1749</v>
      </c>
      <c r="L12" s="177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s="120" customFormat="1">
      <c r="A13" s="177" t="s">
        <v>121</v>
      </c>
      <c r="B13" s="466" t="s">
        <v>1432</v>
      </c>
      <c r="C13" s="177"/>
      <c r="D13" s="177" t="s">
        <v>125</v>
      </c>
      <c r="E13" s="177">
        <v>1996</v>
      </c>
      <c r="F13" s="125"/>
      <c r="G13" s="177">
        <v>1996</v>
      </c>
      <c r="H13" s="203">
        <v>6664.4</v>
      </c>
      <c r="I13" s="270" t="s">
        <v>1009</v>
      </c>
      <c r="J13" s="246"/>
      <c r="K13" s="177" t="s">
        <v>1750</v>
      </c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s="120" customFormat="1">
      <c r="A14" s="177" t="s">
        <v>122</v>
      </c>
      <c r="B14" s="467" t="s">
        <v>1433</v>
      </c>
      <c r="C14" s="177"/>
      <c r="D14" s="177" t="s">
        <v>125</v>
      </c>
      <c r="E14" s="177">
        <v>1998</v>
      </c>
      <c r="F14" s="125"/>
      <c r="G14" s="177">
        <v>1998</v>
      </c>
      <c r="H14" s="203">
        <v>22799</v>
      </c>
      <c r="I14" s="270" t="s">
        <v>1009</v>
      </c>
      <c r="J14" s="177"/>
      <c r="K14" s="177" t="s">
        <v>1701</v>
      </c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s="120" customFormat="1">
      <c r="A15" s="177" t="s">
        <v>123</v>
      </c>
      <c r="B15" s="467" t="s">
        <v>1433</v>
      </c>
      <c r="C15" s="177"/>
      <c r="D15" s="177" t="s">
        <v>125</v>
      </c>
      <c r="E15" s="177">
        <v>1998</v>
      </c>
      <c r="F15" s="125"/>
      <c r="G15" s="177">
        <v>1998</v>
      </c>
      <c r="H15" s="203">
        <v>22799</v>
      </c>
      <c r="I15" s="270" t="s">
        <v>1009</v>
      </c>
      <c r="J15" s="177"/>
      <c r="K15" s="177" t="s">
        <v>1701</v>
      </c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s="120" customFormat="1">
      <c r="A16" s="179" t="s">
        <v>124</v>
      </c>
      <c r="B16" s="467" t="s">
        <v>1433</v>
      </c>
      <c r="C16" s="179"/>
      <c r="D16" s="179" t="s">
        <v>125</v>
      </c>
      <c r="E16" s="179">
        <v>1998</v>
      </c>
      <c r="F16" s="125"/>
      <c r="G16" s="179">
        <v>1998</v>
      </c>
      <c r="H16" s="498">
        <v>4560</v>
      </c>
      <c r="I16" s="270" t="s">
        <v>1009</v>
      </c>
      <c r="J16" s="179"/>
      <c r="K16" s="179" t="s">
        <v>1701</v>
      </c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7"/>
      <c r="Z16" s="177"/>
    </row>
    <row r="17" spans="1:26" s="120" customFormat="1">
      <c r="A17" s="179" t="s">
        <v>137</v>
      </c>
      <c r="B17" s="467" t="s">
        <v>1433</v>
      </c>
      <c r="C17" s="179"/>
      <c r="D17" s="179" t="s">
        <v>125</v>
      </c>
      <c r="E17" s="179">
        <v>1998</v>
      </c>
      <c r="F17" s="125"/>
      <c r="G17" s="179">
        <v>1998</v>
      </c>
      <c r="H17" s="498">
        <v>3040</v>
      </c>
      <c r="I17" s="270" t="s">
        <v>1009</v>
      </c>
      <c r="J17" s="179"/>
      <c r="K17" s="179" t="s">
        <v>1701</v>
      </c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7"/>
      <c r="Z17" s="177"/>
    </row>
    <row r="18" spans="1:26" s="120" customFormat="1">
      <c r="A18" s="179" t="s">
        <v>138</v>
      </c>
      <c r="B18" s="467" t="s">
        <v>1434</v>
      </c>
      <c r="C18" s="179"/>
      <c r="D18" s="179" t="s">
        <v>125</v>
      </c>
      <c r="E18" s="179">
        <v>2001</v>
      </c>
      <c r="F18" s="125"/>
      <c r="G18" s="179">
        <v>2001</v>
      </c>
      <c r="H18" s="498">
        <v>30002.31</v>
      </c>
      <c r="I18" s="270" t="s">
        <v>1009</v>
      </c>
      <c r="J18" s="179"/>
      <c r="K18" s="179" t="s">
        <v>160</v>
      </c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7"/>
      <c r="Z18" s="177"/>
    </row>
    <row r="19" spans="1:26" s="120" customFormat="1">
      <c r="A19" s="179" t="s">
        <v>139</v>
      </c>
      <c r="B19" s="467" t="s">
        <v>1435</v>
      </c>
      <c r="C19" s="179"/>
      <c r="D19" s="179" t="s">
        <v>125</v>
      </c>
      <c r="E19" s="179">
        <v>2001</v>
      </c>
      <c r="F19" s="125"/>
      <c r="G19" s="179">
        <v>2001</v>
      </c>
      <c r="H19" s="498">
        <v>28179.74</v>
      </c>
      <c r="I19" s="270" t="s">
        <v>1009</v>
      </c>
      <c r="J19" s="179"/>
      <c r="K19" s="179" t="s">
        <v>160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7"/>
      <c r="Z19" s="177"/>
    </row>
    <row r="20" spans="1:26" s="120" customFormat="1">
      <c r="A20" s="179" t="s">
        <v>1010</v>
      </c>
      <c r="B20" s="467" t="s">
        <v>1436</v>
      </c>
      <c r="C20" s="179"/>
      <c r="D20" s="179" t="s">
        <v>125</v>
      </c>
      <c r="E20" s="179">
        <v>2001</v>
      </c>
      <c r="F20" s="125"/>
      <c r="G20" s="179">
        <v>2001</v>
      </c>
      <c r="H20" s="498">
        <v>8717.77</v>
      </c>
      <c r="I20" s="270" t="s">
        <v>1009</v>
      </c>
      <c r="J20" s="179"/>
      <c r="K20" s="179" t="s">
        <v>160</v>
      </c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7"/>
      <c r="Z20" s="177"/>
    </row>
    <row r="21" spans="1:26" s="120" customFormat="1" ht="51">
      <c r="A21" s="179" t="s">
        <v>1011</v>
      </c>
      <c r="B21" s="497" t="s">
        <v>1898</v>
      </c>
      <c r="C21" s="179"/>
      <c r="D21" s="179" t="s">
        <v>125</v>
      </c>
      <c r="E21" s="179">
        <v>1998</v>
      </c>
      <c r="F21" s="125"/>
      <c r="G21" s="179">
        <v>1998</v>
      </c>
      <c r="H21" s="498">
        <v>5001000</v>
      </c>
      <c r="I21" s="499" t="s">
        <v>1092</v>
      </c>
      <c r="J21" s="179"/>
      <c r="K21" s="179" t="s">
        <v>1751</v>
      </c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7"/>
      <c r="Z21" s="177"/>
    </row>
    <row r="22" spans="1:26" s="120" customFormat="1">
      <c r="A22" s="179" t="s">
        <v>1012</v>
      </c>
      <c r="B22" s="467" t="s">
        <v>1437</v>
      </c>
      <c r="C22" s="179"/>
      <c r="D22" s="179" t="s">
        <v>125</v>
      </c>
      <c r="E22" s="179">
        <v>1998</v>
      </c>
      <c r="F22" s="125"/>
      <c r="G22" s="179">
        <v>1998</v>
      </c>
      <c r="H22" s="498">
        <v>86929</v>
      </c>
      <c r="I22" s="498" t="s">
        <v>1009</v>
      </c>
      <c r="J22" s="179"/>
      <c r="K22" s="179" t="s">
        <v>1752</v>
      </c>
      <c r="L22" s="179"/>
      <c r="M22" s="179"/>
      <c r="N22" s="179" t="s">
        <v>781</v>
      </c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7"/>
      <c r="Z22" s="177" t="s">
        <v>133</v>
      </c>
    </row>
    <row r="23" spans="1:26" s="120" customFormat="1" ht="25.5">
      <c r="A23" s="179" t="s">
        <v>1013</v>
      </c>
      <c r="B23" s="467" t="s">
        <v>1438</v>
      </c>
      <c r="C23" s="179"/>
      <c r="D23" s="179" t="s">
        <v>125</v>
      </c>
      <c r="E23" s="179">
        <v>1998</v>
      </c>
      <c r="F23" s="125"/>
      <c r="G23" s="179">
        <v>1998</v>
      </c>
      <c r="H23" s="498">
        <v>696000</v>
      </c>
      <c r="I23" s="499" t="s">
        <v>1092</v>
      </c>
      <c r="J23" s="179"/>
      <c r="K23" s="179" t="s">
        <v>1753</v>
      </c>
      <c r="L23" s="179" t="s">
        <v>1620</v>
      </c>
      <c r="M23" s="179"/>
      <c r="N23" s="179" t="s">
        <v>1621</v>
      </c>
      <c r="O23" s="179"/>
      <c r="P23" s="179"/>
      <c r="Q23" s="179"/>
      <c r="R23" s="179"/>
      <c r="S23" s="179"/>
      <c r="T23" s="179"/>
      <c r="U23" s="179"/>
      <c r="V23" s="179"/>
      <c r="W23" s="496">
        <v>268</v>
      </c>
      <c r="X23" s="179"/>
      <c r="Y23" s="177"/>
      <c r="Z23" s="177" t="s">
        <v>133</v>
      </c>
    </row>
    <row r="24" spans="1:26" s="120" customFormat="1">
      <c r="A24" s="179" t="s">
        <v>1014</v>
      </c>
      <c r="B24" s="467" t="s">
        <v>1439</v>
      </c>
      <c r="C24" s="179"/>
      <c r="D24" s="179" t="s">
        <v>125</v>
      </c>
      <c r="E24" s="179">
        <v>2001</v>
      </c>
      <c r="F24" s="125"/>
      <c r="G24" s="179">
        <v>2001</v>
      </c>
      <c r="H24" s="498">
        <v>9140.8000000000011</v>
      </c>
      <c r="I24" s="498" t="s">
        <v>1009</v>
      </c>
      <c r="J24" s="179"/>
      <c r="K24" s="179" t="s">
        <v>160</v>
      </c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7"/>
      <c r="Z24" s="177"/>
    </row>
    <row r="25" spans="1:26" s="120" customFormat="1" ht="25.5">
      <c r="A25" s="179" t="s">
        <v>1015</v>
      </c>
      <c r="B25" s="467" t="s">
        <v>1440</v>
      </c>
      <c r="C25" s="179"/>
      <c r="D25" s="179" t="s">
        <v>125</v>
      </c>
      <c r="E25" s="179"/>
      <c r="F25" s="125"/>
      <c r="G25" s="179"/>
      <c r="H25" s="487">
        <v>738000</v>
      </c>
      <c r="I25" s="125" t="s">
        <v>1092</v>
      </c>
      <c r="J25" s="498">
        <v>32314</v>
      </c>
      <c r="K25" s="179" t="s">
        <v>1754</v>
      </c>
      <c r="L25" s="500"/>
      <c r="M25" s="500"/>
      <c r="N25" s="500" t="s">
        <v>1622</v>
      </c>
      <c r="O25" s="500"/>
      <c r="P25" s="179"/>
      <c r="Q25" s="500"/>
      <c r="R25" s="500"/>
      <c r="S25" s="500" t="s">
        <v>196</v>
      </c>
      <c r="T25" s="500" t="s">
        <v>196</v>
      </c>
      <c r="U25" s="500" t="s">
        <v>133</v>
      </c>
      <c r="V25" s="500" t="s">
        <v>196</v>
      </c>
      <c r="W25" s="179">
        <v>334.43</v>
      </c>
      <c r="X25" s="179">
        <v>2</v>
      </c>
      <c r="Y25" s="177" t="s">
        <v>1648</v>
      </c>
      <c r="Z25" s="177" t="s">
        <v>133</v>
      </c>
    </row>
    <row r="26" spans="1:26" s="120" customFormat="1" ht="38.25">
      <c r="A26" s="179" t="s">
        <v>1016</v>
      </c>
      <c r="B26" s="467" t="s">
        <v>1441</v>
      </c>
      <c r="C26" s="179"/>
      <c r="D26" s="179" t="s">
        <v>125</v>
      </c>
      <c r="E26" s="179">
        <v>2001</v>
      </c>
      <c r="F26" s="125"/>
      <c r="G26" s="179">
        <v>2001</v>
      </c>
      <c r="H26" s="498">
        <v>679000</v>
      </c>
      <c r="I26" s="125" t="s">
        <v>1092</v>
      </c>
      <c r="J26" s="179"/>
      <c r="K26" s="179" t="s">
        <v>161</v>
      </c>
      <c r="L26" s="500" t="s">
        <v>1620</v>
      </c>
      <c r="M26" s="500"/>
      <c r="N26" s="500" t="s">
        <v>1623</v>
      </c>
      <c r="O26" s="500"/>
      <c r="P26" s="179"/>
      <c r="Q26" s="500"/>
      <c r="R26" s="500"/>
      <c r="S26" s="500"/>
      <c r="T26" s="500"/>
      <c r="U26" s="500"/>
      <c r="V26" s="500"/>
      <c r="W26" s="496">
        <v>270</v>
      </c>
      <c r="X26" s="179" t="s">
        <v>1649</v>
      </c>
      <c r="Y26" s="177" t="s">
        <v>133</v>
      </c>
      <c r="Z26" s="177" t="s">
        <v>133</v>
      </c>
    </row>
    <row r="27" spans="1:26" s="120" customFormat="1" ht="38.25">
      <c r="A27" s="179" t="s">
        <v>1017</v>
      </c>
      <c r="B27" s="467" t="s">
        <v>1442</v>
      </c>
      <c r="C27" s="179"/>
      <c r="D27" s="179" t="s">
        <v>125</v>
      </c>
      <c r="E27" s="179">
        <v>2001</v>
      </c>
      <c r="F27" s="125"/>
      <c r="G27" s="179">
        <v>2001</v>
      </c>
      <c r="H27" s="498">
        <v>490000</v>
      </c>
      <c r="I27" s="125" t="s">
        <v>1092</v>
      </c>
      <c r="J27" s="179"/>
      <c r="K27" s="179" t="s">
        <v>160</v>
      </c>
      <c r="L27" s="500" t="s">
        <v>1620</v>
      </c>
      <c r="M27" s="500"/>
      <c r="N27" s="500" t="s">
        <v>212</v>
      </c>
      <c r="O27" s="500"/>
      <c r="P27" s="179"/>
      <c r="Q27" s="500"/>
      <c r="R27" s="500"/>
      <c r="S27" s="500"/>
      <c r="T27" s="500"/>
      <c r="U27" s="500"/>
      <c r="V27" s="500"/>
      <c r="W27" s="496">
        <v>195</v>
      </c>
      <c r="X27" s="179" t="s">
        <v>1650</v>
      </c>
      <c r="Y27" s="177" t="s">
        <v>131</v>
      </c>
      <c r="Z27" s="177" t="s">
        <v>133</v>
      </c>
    </row>
    <row r="28" spans="1:26" s="120" customFormat="1" ht="25.5">
      <c r="A28" s="179" t="s">
        <v>1018</v>
      </c>
      <c r="B28" s="467" t="s">
        <v>1443</v>
      </c>
      <c r="C28" s="179"/>
      <c r="D28" s="179" t="s">
        <v>125</v>
      </c>
      <c r="E28" s="179">
        <v>1973</v>
      </c>
      <c r="F28" s="125"/>
      <c r="G28" s="179">
        <v>1973</v>
      </c>
      <c r="H28" s="498">
        <v>959000</v>
      </c>
      <c r="I28" s="125" t="s">
        <v>1092</v>
      </c>
      <c r="J28" s="179"/>
      <c r="K28" s="179" t="s">
        <v>1720</v>
      </c>
      <c r="L28" s="179" t="s">
        <v>1624</v>
      </c>
      <c r="M28" s="179" t="s">
        <v>1625</v>
      </c>
      <c r="N28" s="179" t="s">
        <v>212</v>
      </c>
      <c r="O28" s="179"/>
      <c r="P28" s="179"/>
      <c r="Q28" s="179"/>
      <c r="R28" s="179"/>
      <c r="S28" s="179"/>
      <c r="T28" s="179"/>
      <c r="U28" s="179"/>
      <c r="V28" s="179"/>
      <c r="W28" s="496">
        <v>547</v>
      </c>
      <c r="X28" s="179"/>
      <c r="Y28" s="177"/>
      <c r="Z28" s="177" t="s">
        <v>133</v>
      </c>
    </row>
    <row r="29" spans="1:26" s="120" customFormat="1" ht="114.75">
      <c r="A29" s="179" t="s">
        <v>1019</v>
      </c>
      <c r="B29" s="467" t="s">
        <v>1444</v>
      </c>
      <c r="C29" s="179"/>
      <c r="D29" s="179" t="s">
        <v>125</v>
      </c>
      <c r="E29" s="179">
        <v>1954</v>
      </c>
      <c r="F29" s="125"/>
      <c r="G29" s="179">
        <v>1954</v>
      </c>
      <c r="H29" s="498">
        <v>1423000</v>
      </c>
      <c r="I29" s="125" t="s">
        <v>1092</v>
      </c>
      <c r="J29" s="179"/>
      <c r="K29" s="179" t="s">
        <v>1709</v>
      </c>
      <c r="L29" s="179" t="s">
        <v>1626</v>
      </c>
      <c r="M29" s="179" t="s">
        <v>1625</v>
      </c>
      <c r="N29" s="179" t="s">
        <v>1627</v>
      </c>
      <c r="O29" s="179"/>
      <c r="P29" s="179"/>
      <c r="Q29" s="179"/>
      <c r="R29" s="179"/>
      <c r="S29" s="179"/>
      <c r="T29" s="179"/>
      <c r="U29" s="179"/>
      <c r="V29" s="179"/>
      <c r="W29" s="496">
        <v>530</v>
      </c>
      <c r="X29" s="179" t="s">
        <v>1651</v>
      </c>
      <c r="Y29" s="177" t="s">
        <v>1648</v>
      </c>
      <c r="Z29" s="177" t="s">
        <v>133</v>
      </c>
    </row>
    <row r="30" spans="1:26" s="120" customFormat="1" ht="38.25">
      <c r="A30" s="179" t="s">
        <v>1020</v>
      </c>
      <c r="B30" s="467" t="s">
        <v>1445</v>
      </c>
      <c r="C30" s="179"/>
      <c r="D30" s="179" t="s">
        <v>125</v>
      </c>
      <c r="E30" s="179">
        <v>1960</v>
      </c>
      <c r="F30" s="125"/>
      <c r="G30" s="179">
        <v>1960</v>
      </c>
      <c r="H30" s="498">
        <v>1099000</v>
      </c>
      <c r="I30" s="125" t="s">
        <v>1092</v>
      </c>
      <c r="J30" s="179"/>
      <c r="K30" s="179" t="s">
        <v>1184</v>
      </c>
      <c r="L30" s="179" t="s">
        <v>1624</v>
      </c>
      <c r="M30" s="179" t="s">
        <v>1628</v>
      </c>
      <c r="N30" s="179" t="s">
        <v>212</v>
      </c>
      <c r="O30" s="179"/>
      <c r="P30" s="179"/>
      <c r="Q30" s="179"/>
      <c r="R30" s="179"/>
      <c r="S30" s="179"/>
      <c r="T30" s="179"/>
      <c r="U30" s="179"/>
      <c r="V30" s="179"/>
      <c r="W30" s="179">
        <v>627.24</v>
      </c>
      <c r="X30" s="179" t="s">
        <v>1652</v>
      </c>
      <c r="Y30" s="177" t="s">
        <v>133</v>
      </c>
      <c r="Z30" s="177" t="s">
        <v>133</v>
      </c>
    </row>
    <row r="31" spans="1:26" s="120" customFormat="1" ht="38.25">
      <c r="A31" s="179" t="s">
        <v>1021</v>
      </c>
      <c r="B31" s="467" t="s">
        <v>1446</v>
      </c>
      <c r="C31" s="179"/>
      <c r="D31" s="179" t="s">
        <v>125</v>
      </c>
      <c r="E31" s="179">
        <v>1954</v>
      </c>
      <c r="F31" s="125"/>
      <c r="G31" s="179">
        <v>1954</v>
      </c>
      <c r="H31" s="498">
        <v>717000</v>
      </c>
      <c r="I31" s="125" t="s">
        <v>1092</v>
      </c>
      <c r="J31" s="179"/>
      <c r="K31" s="179" t="s">
        <v>1755</v>
      </c>
      <c r="L31" s="179" t="s">
        <v>1626</v>
      </c>
      <c r="M31" s="179"/>
      <c r="N31" s="179" t="s">
        <v>1629</v>
      </c>
      <c r="O31" s="179"/>
      <c r="P31" s="179"/>
      <c r="Q31" s="179"/>
      <c r="R31" s="179"/>
      <c r="S31" s="179"/>
      <c r="T31" s="179"/>
      <c r="U31" s="179"/>
      <c r="V31" s="179"/>
      <c r="W31" s="496">
        <v>409</v>
      </c>
      <c r="X31" s="179" t="s">
        <v>1653</v>
      </c>
      <c r="Y31" s="177" t="s">
        <v>131</v>
      </c>
      <c r="Z31" s="177" t="s">
        <v>133</v>
      </c>
    </row>
    <row r="32" spans="1:26" s="120" customFormat="1">
      <c r="A32" s="179" t="s">
        <v>1022</v>
      </c>
      <c r="B32" s="467" t="s">
        <v>1447</v>
      </c>
      <c r="C32" s="179"/>
      <c r="D32" s="179" t="s">
        <v>125</v>
      </c>
      <c r="E32" s="179">
        <v>1938</v>
      </c>
      <c r="F32" s="125"/>
      <c r="G32" s="179">
        <v>1938</v>
      </c>
      <c r="H32" s="498">
        <v>168166.49</v>
      </c>
      <c r="I32" s="499" t="s">
        <v>1009</v>
      </c>
      <c r="J32" s="179"/>
      <c r="K32" s="179" t="s">
        <v>1756</v>
      </c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496"/>
      <c r="X32" s="179"/>
      <c r="Y32" s="177"/>
      <c r="Z32" s="177" t="s">
        <v>133</v>
      </c>
    </row>
    <row r="33" spans="1:26" s="120" customFormat="1">
      <c r="A33" s="179" t="s">
        <v>1023</v>
      </c>
      <c r="B33" s="467" t="s">
        <v>1448</v>
      </c>
      <c r="C33" s="179"/>
      <c r="D33" s="179" t="s">
        <v>125</v>
      </c>
      <c r="E33" s="179">
        <v>1963</v>
      </c>
      <c r="F33" s="125"/>
      <c r="G33" s="179">
        <v>1963</v>
      </c>
      <c r="H33" s="498">
        <v>217664.8</v>
      </c>
      <c r="I33" s="499" t="s">
        <v>1009</v>
      </c>
      <c r="J33" s="179"/>
      <c r="K33" s="179" t="s">
        <v>1757</v>
      </c>
      <c r="L33" s="179"/>
      <c r="M33" s="179"/>
      <c r="N33" s="179" t="s">
        <v>1170</v>
      </c>
      <c r="O33" s="179"/>
      <c r="P33" s="179"/>
      <c r="Q33" s="179" t="s">
        <v>127</v>
      </c>
      <c r="R33" s="179" t="s">
        <v>127</v>
      </c>
      <c r="S33" s="179" t="s">
        <v>127</v>
      </c>
      <c r="T33" s="179" t="s">
        <v>127</v>
      </c>
      <c r="U33" s="179" t="s">
        <v>140</v>
      </c>
      <c r="V33" s="179"/>
      <c r="W33" s="179"/>
      <c r="X33" s="179">
        <v>2</v>
      </c>
      <c r="Y33" s="177"/>
      <c r="Z33" s="177" t="s">
        <v>133</v>
      </c>
    </row>
    <row r="34" spans="1:26" s="120" customFormat="1">
      <c r="A34" s="179" t="s">
        <v>1024</v>
      </c>
      <c r="B34" s="467" t="s">
        <v>1449</v>
      </c>
      <c r="C34" s="179"/>
      <c r="D34" s="179" t="s">
        <v>125</v>
      </c>
      <c r="E34" s="179">
        <v>2004</v>
      </c>
      <c r="F34" s="125"/>
      <c r="G34" s="179">
        <v>2004</v>
      </c>
      <c r="H34" s="498">
        <v>692610.58</v>
      </c>
      <c r="I34" s="499" t="s">
        <v>1009</v>
      </c>
      <c r="J34" s="179"/>
      <c r="K34" s="179" t="s">
        <v>1757</v>
      </c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7"/>
      <c r="Z34" s="177"/>
    </row>
    <row r="35" spans="1:26" s="120" customFormat="1">
      <c r="A35" s="179" t="s">
        <v>1025</v>
      </c>
      <c r="B35" s="467" t="s">
        <v>1450</v>
      </c>
      <c r="C35" s="179"/>
      <c r="D35" s="179" t="s">
        <v>125</v>
      </c>
      <c r="E35" s="179">
        <v>1996</v>
      </c>
      <c r="F35" s="125"/>
      <c r="G35" s="179">
        <v>1996</v>
      </c>
      <c r="H35" s="498">
        <v>1816.46</v>
      </c>
      <c r="I35" s="499" t="s">
        <v>1009</v>
      </c>
      <c r="J35" s="179"/>
      <c r="K35" s="179" t="s">
        <v>1758</v>
      </c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7"/>
      <c r="Z35" s="177"/>
    </row>
    <row r="36" spans="1:26" s="120" customFormat="1">
      <c r="A36" s="179" t="s">
        <v>1026</v>
      </c>
      <c r="B36" s="467" t="s">
        <v>1450</v>
      </c>
      <c r="C36" s="179"/>
      <c r="D36" s="179" t="s">
        <v>125</v>
      </c>
      <c r="E36" s="179">
        <v>1996</v>
      </c>
      <c r="F36" s="125"/>
      <c r="G36" s="179">
        <v>1996</v>
      </c>
      <c r="H36" s="498">
        <v>2503.21</v>
      </c>
      <c r="I36" s="499" t="s">
        <v>1009</v>
      </c>
      <c r="J36" s="179"/>
      <c r="K36" s="179" t="s">
        <v>1759</v>
      </c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7"/>
      <c r="Z36" s="177"/>
    </row>
    <row r="37" spans="1:26" s="120" customFormat="1" ht="25.5">
      <c r="A37" s="179" t="s">
        <v>1027</v>
      </c>
      <c r="B37" s="467" t="s">
        <v>1451</v>
      </c>
      <c r="C37" s="179"/>
      <c r="D37" s="179" t="s">
        <v>125</v>
      </c>
      <c r="E37" s="179">
        <v>1998</v>
      </c>
      <c r="F37" s="125"/>
      <c r="G37" s="179">
        <v>1998</v>
      </c>
      <c r="H37" s="498">
        <v>12783.23</v>
      </c>
      <c r="I37" s="499" t="s">
        <v>1009</v>
      </c>
      <c r="J37" s="179"/>
      <c r="K37" s="179" t="s">
        <v>1760</v>
      </c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7"/>
      <c r="Z37" s="177"/>
    </row>
    <row r="38" spans="1:26" s="120" customFormat="1">
      <c r="A38" s="179" t="s">
        <v>1028</v>
      </c>
      <c r="B38" s="467" t="s">
        <v>1452</v>
      </c>
      <c r="C38" s="179"/>
      <c r="D38" s="179" t="s">
        <v>125</v>
      </c>
      <c r="E38" s="179">
        <v>1998</v>
      </c>
      <c r="F38" s="125"/>
      <c r="G38" s="179">
        <v>1998</v>
      </c>
      <c r="H38" s="498">
        <v>1139.6100000000001</v>
      </c>
      <c r="I38" s="499" t="s">
        <v>1009</v>
      </c>
      <c r="J38" s="179"/>
      <c r="K38" s="179" t="s">
        <v>158</v>
      </c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7"/>
      <c r="Z38" s="177"/>
    </row>
    <row r="39" spans="1:26" s="120" customFormat="1">
      <c r="A39" s="179" t="s">
        <v>1029</v>
      </c>
      <c r="B39" s="467" t="s">
        <v>1453</v>
      </c>
      <c r="C39" s="179"/>
      <c r="D39" s="179" t="s">
        <v>125</v>
      </c>
      <c r="E39" s="179">
        <v>1998</v>
      </c>
      <c r="F39" s="125"/>
      <c r="G39" s="179">
        <v>1998</v>
      </c>
      <c r="H39" s="498">
        <v>35889.39</v>
      </c>
      <c r="I39" s="499" t="s">
        <v>1009</v>
      </c>
      <c r="J39" s="179"/>
      <c r="K39" s="179" t="s">
        <v>1753</v>
      </c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7"/>
      <c r="Z39" s="177"/>
    </row>
    <row r="40" spans="1:26" s="120" customFormat="1">
      <c r="A40" s="179" t="s">
        <v>1030</v>
      </c>
      <c r="B40" s="467" t="s">
        <v>704</v>
      </c>
      <c r="C40" s="179"/>
      <c r="D40" s="179" t="s">
        <v>125</v>
      </c>
      <c r="E40" s="179">
        <v>1998</v>
      </c>
      <c r="F40" s="125"/>
      <c r="G40" s="179">
        <v>1998</v>
      </c>
      <c r="H40" s="498">
        <v>12872.67</v>
      </c>
      <c r="I40" s="499" t="s">
        <v>1009</v>
      </c>
      <c r="J40" s="179"/>
      <c r="K40" s="179" t="s">
        <v>1761</v>
      </c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7"/>
      <c r="Z40" s="177"/>
    </row>
    <row r="41" spans="1:26" s="120" customFormat="1">
      <c r="A41" s="179" t="s">
        <v>1031</v>
      </c>
      <c r="B41" s="467" t="s">
        <v>704</v>
      </c>
      <c r="C41" s="179"/>
      <c r="D41" s="179" t="s">
        <v>125</v>
      </c>
      <c r="E41" s="179">
        <v>1998</v>
      </c>
      <c r="F41" s="125"/>
      <c r="G41" s="179">
        <v>1998</v>
      </c>
      <c r="H41" s="498">
        <v>12872.67</v>
      </c>
      <c r="I41" s="499" t="s">
        <v>1009</v>
      </c>
      <c r="J41" s="179"/>
      <c r="K41" s="179" t="s">
        <v>1762</v>
      </c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7"/>
      <c r="Z41" s="177"/>
    </row>
    <row r="42" spans="1:26" s="120" customFormat="1">
      <c r="A42" s="179" t="s">
        <v>1032</v>
      </c>
      <c r="B42" s="467" t="s">
        <v>1454</v>
      </c>
      <c r="C42" s="179"/>
      <c r="D42" s="179" t="s">
        <v>125</v>
      </c>
      <c r="E42" s="179">
        <v>1999</v>
      </c>
      <c r="F42" s="125"/>
      <c r="G42" s="179">
        <v>1999</v>
      </c>
      <c r="H42" s="498">
        <v>8905.7199999999993</v>
      </c>
      <c r="I42" s="499" t="s">
        <v>1009</v>
      </c>
      <c r="J42" s="179"/>
      <c r="K42" s="179" t="s">
        <v>1763</v>
      </c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7"/>
      <c r="Z42" s="177"/>
    </row>
    <row r="43" spans="1:26" s="120" customFormat="1" ht="25.5">
      <c r="A43" s="179" t="s">
        <v>1033</v>
      </c>
      <c r="B43" s="467" t="s">
        <v>1455</v>
      </c>
      <c r="C43" s="179"/>
      <c r="D43" s="179" t="s">
        <v>125</v>
      </c>
      <c r="E43" s="179">
        <v>2001</v>
      </c>
      <c r="F43" s="125"/>
      <c r="G43" s="179">
        <v>2001</v>
      </c>
      <c r="H43" s="498">
        <v>60051.1</v>
      </c>
      <c r="I43" s="499" t="s">
        <v>1009</v>
      </c>
      <c r="J43" s="179"/>
      <c r="K43" s="179" t="s">
        <v>1764</v>
      </c>
      <c r="L43" s="179" t="s">
        <v>1620</v>
      </c>
      <c r="M43" s="179"/>
      <c r="N43" s="179" t="s">
        <v>212</v>
      </c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7"/>
      <c r="Z43" s="177" t="s">
        <v>133</v>
      </c>
    </row>
    <row r="44" spans="1:26" s="120" customFormat="1">
      <c r="A44" s="179" t="s">
        <v>1034</v>
      </c>
      <c r="B44" s="467" t="s">
        <v>1456</v>
      </c>
      <c r="C44" s="179"/>
      <c r="D44" s="179" t="s">
        <v>125</v>
      </c>
      <c r="E44" s="179">
        <v>2001</v>
      </c>
      <c r="F44" s="125"/>
      <c r="G44" s="179">
        <v>2001</v>
      </c>
      <c r="H44" s="498">
        <v>91213.1</v>
      </c>
      <c r="I44" s="499" t="s">
        <v>1009</v>
      </c>
      <c r="J44" s="179"/>
      <c r="K44" s="179" t="s">
        <v>1746</v>
      </c>
      <c r="L44" s="179"/>
      <c r="M44" s="179"/>
      <c r="N44" s="179"/>
      <c r="O44" s="179"/>
      <c r="P44" s="179"/>
      <c r="Q44" s="179"/>
      <c r="R44" s="179"/>
      <c r="S44" s="179"/>
      <c r="T44" s="179"/>
      <c r="U44" s="179"/>
      <c r="V44" s="179"/>
      <c r="W44" s="179"/>
      <c r="X44" s="179"/>
      <c r="Y44" s="177"/>
      <c r="Z44" s="177" t="s">
        <v>133</v>
      </c>
    </row>
    <row r="45" spans="1:26" s="120" customFormat="1">
      <c r="A45" s="179" t="s">
        <v>1035</v>
      </c>
      <c r="B45" s="467" t="s">
        <v>1457</v>
      </c>
      <c r="C45" s="179"/>
      <c r="D45" s="179" t="s">
        <v>125</v>
      </c>
      <c r="E45" s="179">
        <v>2001</v>
      </c>
      <c r="F45" s="125"/>
      <c r="G45" s="179">
        <v>2001</v>
      </c>
      <c r="H45" s="498">
        <v>17124.189999999999</v>
      </c>
      <c r="I45" s="499" t="s">
        <v>1009</v>
      </c>
      <c r="J45" s="179"/>
      <c r="K45" s="179" t="s">
        <v>1765</v>
      </c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79"/>
      <c r="Y45" s="177"/>
      <c r="Z45" s="177"/>
    </row>
    <row r="46" spans="1:26" s="120" customFormat="1">
      <c r="A46" s="179" t="s">
        <v>1036</v>
      </c>
      <c r="B46" s="467" t="s">
        <v>1458</v>
      </c>
      <c r="C46" s="179"/>
      <c r="D46" s="179" t="s">
        <v>125</v>
      </c>
      <c r="E46" s="179">
        <v>2005</v>
      </c>
      <c r="F46" s="125"/>
      <c r="G46" s="179">
        <v>2005</v>
      </c>
      <c r="H46" s="498">
        <v>1085.2</v>
      </c>
      <c r="I46" s="499" t="s">
        <v>1009</v>
      </c>
      <c r="J46" s="179"/>
      <c r="K46" s="179" t="s">
        <v>1766</v>
      </c>
      <c r="L46" s="179"/>
      <c r="M46" s="179"/>
      <c r="N46" s="179"/>
      <c r="O46" s="179"/>
      <c r="P46" s="179"/>
      <c r="Q46" s="179"/>
      <c r="R46" s="179"/>
      <c r="S46" s="179"/>
      <c r="T46" s="179"/>
      <c r="U46" s="179"/>
      <c r="V46" s="179"/>
      <c r="W46" s="179"/>
      <c r="X46" s="179"/>
      <c r="Y46" s="177"/>
      <c r="Z46" s="177"/>
    </row>
    <row r="47" spans="1:26" s="120" customFormat="1">
      <c r="A47" s="179" t="s">
        <v>1037</v>
      </c>
      <c r="B47" s="467" t="s">
        <v>1459</v>
      </c>
      <c r="C47" s="179"/>
      <c r="D47" s="179" t="s">
        <v>125</v>
      </c>
      <c r="E47" s="179">
        <v>2005</v>
      </c>
      <c r="F47" s="125"/>
      <c r="G47" s="179">
        <v>2005</v>
      </c>
      <c r="H47" s="498">
        <v>704.2</v>
      </c>
      <c r="I47" s="499" t="s">
        <v>1009</v>
      </c>
      <c r="J47" s="179"/>
      <c r="K47" s="179" t="s">
        <v>1766</v>
      </c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79"/>
      <c r="X47" s="179"/>
      <c r="Y47" s="177"/>
      <c r="Z47" s="177"/>
    </row>
    <row r="48" spans="1:26" s="120" customFormat="1" ht="25.5">
      <c r="A48" s="179" t="s">
        <v>1038</v>
      </c>
      <c r="B48" s="467" t="s">
        <v>1460</v>
      </c>
      <c r="C48" s="179"/>
      <c r="D48" s="179" t="s">
        <v>125</v>
      </c>
      <c r="E48" s="179"/>
      <c r="F48" s="125"/>
      <c r="G48" s="179"/>
      <c r="H48" s="498">
        <v>2746.7</v>
      </c>
      <c r="I48" s="499" t="s">
        <v>1009</v>
      </c>
      <c r="J48" s="179"/>
      <c r="K48" s="179" t="s">
        <v>1709</v>
      </c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7"/>
      <c r="Z48" s="177"/>
    </row>
    <row r="49" spans="1:26" s="120" customFormat="1">
      <c r="A49" s="179" t="s">
        <v>1039</v>
      </c>
      <c r="B49" s="467" t="s">
        <v>1461</v>
      </c>
      <c r="C49" s="179"/>
      <c r="D49" s="179" t="s">
        <v>125</v>
      </c>
      <c r="E49" s="179"/>
      <c r="F49" s="125"/>
      <c r="G49" s="179"/>
      <c r="H49" s="498">
        <v>2294.8000000000002</v>
      </c>
      <c r="I49" s="499" t="s">
        <v>1009</v>
      </c>
      <c r="J49" s="179"/>
      <c r="K49" s="179" t="s">
        <v>1767</v>
      </c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79"/>
      <c r="X49" s="179"/>
      <c r="Y49" s="177"/>
      <c r="Z49" s="177"/>
    </row>
    <row r="50" spans="1:26" s="120" customFormat="1">
      <c r="A50" s="179" t="s">
        <v>1040</v>
      </c>
      <c r="B50" s="467" t="s">
        <v>1462</v>
      </c>
      <c r="C50" s="179"/>
      <c r="D50" s="179" t="s">
        <v>125</v>
      </c>
      <c r="E50" s="179"/>
      <c r="F50" s="125"/>
      <c r="G50" s="179"/>
      <c r="H50" s="498">
        <v>126609.39</v>
      </c>
      <c r="I50" s="499" t="s">
        <v>1009</v>
      </c>
      <c r="J50" s="179"/>
      <c r="K50" s="179" t="s">
        <v>1768</v>
      </c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7"/>
      <c r="Z50" s="177"/>
    </row>
    <row r="51" spans="1:26" s="120" customFormat="1" ht="25.5">
      <c r="A51" s="179" t="s">
        <v>1041</v>
      </c>
      <c r="B51" s="467" t="s">
        <v>1463</v>
      </c>
      <c r="C51" s="179"/>
      <c r="D51" s="179" t="s">
        <v>125</v>
      </c>
      <c r="E51" s="179"/>
      <c r="F51" s="125"/>
      <c r="G51" s="179"/>
      <c r="H51" s="498">
        <v>5661.9</v>
      </c>
      <c r="I51" s="499" t="s">
        <v>1009</v>
      </c>
      <c r="J51" s="179"/>
      <c r="K51" s="179" t="s">
        <v>1756</v>
      </c>
      <c r="L51" s="179"/>
      <c r="M51" s="179"/>
      <c r="N51" s="179"/>
      <c r="O51" s="179"/>
      <c r="P51" s="179"/>
      <c r="Q51" s="179"/>
      <c r="R51" s="179"/>
      <c r="S51" s="179"/>
      <c r="T51" s="179"/>
      <c r="U51" s="179"/>
      <c r="V51" s="179"/>
      <c r="W51" s="179"/>
      <c r="X51" s="179"/>
      <c r="Y51" s="177"/>
      <c r="Z51" s="177" t="s">
        <v>133</v>
      </c>
    </row>
    <row r="52" spans="1:26" s="120" customFormat="1">
      <c r="A52" s="179" t="s">
        <v>1042</v>
      </c>
      <c r="B52" s="467" t="s">
        <v>704</v>
      </c>
      <c r="C52" s="179"/>
      <c r="D52" s="179" t="s">
        <v>125</v>
      </c>
      <c r="E52" s="179">
        <v>1966</v>
      </c>
      <c r="F52" s="125"/>
      <c r="G52" s="179">
        <v>1966</v>
      </c>
      <c r="H52" s="498">
        <v>5444</v>
      </c>
      <c r="I52" s="499" t="s">
        <v>1009</v>
      </c>
      <c r="J52" s="179"/>
      <c r="K52" s="179"/>
      <c r="L52" s="179"/>
      <c r="M52" s="179"/>
      <c r="N52" s="179"/>
      <c r="O52" s="179"/>
      <c r="P52" s="179"/>
      <c r="Q52" s="179"/>
      <c r="R52" s="179"/>
      <c r="S52" s="179"/>
      <c r="T52" s="179"/>
      <c r="U52" s="179"/>
      <c r="V52" s="179"/>
      <c r="W52" s="179"/>
      <c r="X52" s="179"/>
      <c r="Y52" s="177"/>
      <c r="Z52" s="177"/>
    </row>
    <row r="53" spans="1:26" s="120" customFormat="1" ht="38.25">
      <c r="A53" s="179" t="s">
        <v>1043</v>
      </c>
      <c r="B53" s="467" t="s">
        <v>1464</v>
      </c>
      <c r="C53" s="179"/>
      <c r="D53" s="179" t="s">
        <v>125</v>
      </c>
      <c r="E53" s="179">
        <v>1998</v>
      </c>
      <c r="F53" s="125"/>
      <c r="G53" s="179">
        <v>1998</v>
      </c>
      <c r="H53" s="498">
        <v>98698.37</v>
      </c>
      <c r="I53" s="499" t="s">
        <v>1009</v>
      </c>
      <c r="J53" s="179"/>
      <c r="K53" s="179" t="s">
        <v>1769</v>
      </c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7"/>
      <c r="Z53" s="177" t="s">
        <v>133</v>
      </c>
    </row>
    <row r="54" spans="1:26" s="120" customFormat="1">
      <c r="A54" s="179" t="s">
        <v>1044</v>
      </c>
      <c r="B54" s="468" t="s">
        <v>1465</v>
      </c>
      <c r="C54" s="179"/>
      <c r="D54" s="179" t="s">
        <v>125</v>
      </c>
      <c r="E54" s="179"/>
      <c r="F54" s="125"/>
      <c r="G54" s="179"/>
      <c r="H54" s="498">
        <v>131000</v>
      </c>
      <c r="I54" s="499" t="s">
        <v>1092</v>
      </c>
      <c r="J54" s="179"/>
      <c r="K54" s="179" t="s">
        <v>1770</v>
      </c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>
        <v>46.2</v>
      </c>
      <c r="X54" s="179"/>
      <c r="Y54" s="177"/>
      <c r="Z54" s="177" t="s">
        <v>133</v>
      </c>
    </row>
    <row r="55" spans="1:26" s="120" customFormat="1" ht="37.5" customHeight="1">
      <c r="A55" s="179" t="s">
        <v>1045</v>
      </c>
      <c r="B55" s="467" t="s">
        <v>1466</v>
      </c>
      <c r="C55" s="179"/>
      <c r="D55" s="179" t="s">
        <v>125</v>
      </c>
      <c r="E55" s="179"/>
      <c r="F55" s="125"/>
      <c r="G55" s="179"/>
      <c r="H55" s="498">
        <v>162000</v>
      </c>
      <c r="I55" s="499" t="s">
        <v>1092</v>
      </c>
      <c r="J55" s="179"/>
      <c r="K55" s="179" t="s">
        <v>1771</v>
      </c>
      <c r="L55" s="179"/>
      <c r="M55" s="179"/>
      <c r="N55" s="179"/>
      <c r="O55" s="179"/>
      <c r="P55" s="179"/>
      <c r="Q55" s="179"/>
      <c r="R55" s="179"/>
      <c r="S55" s="179"/>
      <c r="T55" s="179"/>
      <c r="U55" s="179"/>
      <c r="V55" s="179"/>
      <c r="W55" s="179">
        <v>56.9</v>
      </c>
      <c r="X55" s="179"/>
      <c r="Y55" s="177"/>
      <c r="Z55" s="177" t="s">
        <v>133</v>
      </c>
    </row>
    <row r="56" spans="1:26" s="120" customFormat="1" ht="25.5">
      <c r="A56" s="179" t="s">
        <v>1046</v>
      </c>
      <c r="B56" s="497" t="s">
        <v>1467</v>
      </c>
      <c r="C56" s="179"/>
      <c r="D56" s="179" t="s">
        <v>125</v>
      </c>
      <c r="E56" s="179"/>
      <c r="F56" s="125"/>
      <c r="G56" s="179"/>
      <c r="H56" s="498">
        <v>192000</v>
      </c>
      <c r="I56" s="499" t="s">
        <v>1092</v>
      </c>
      <c r="J56" s="179"/>
      <c r="K56" s="179" t="s">
        <v>1772</v>
      </c>
      <c r="L56" s="179" t="s">
        <v>1630</v>
      </c>
      <c r="M56" s="179" t="s">
        <v>1631</v>
      </c>
      <c r="N56" s="179" t="s">
        <v>212</v>
      </c>
      <c r="O56" s="179"/>
      <c r="P56" s="179"/>
      <c r="Q56" s="179"/>
      <c r="R56" s="179"/>
      <c r="S56" s="179"/>
      <c r="T56" s="179"/>
      <c r="U56" s="179"/>
      <c r="V56" s="179"/>
      <c r="W56" s="179">
        <v>67.599999999999994</v>
      </c>
      <c r="X56" s="179" t="s">
        <v>1654</v>
      </c>
      <c r="Y56" s="177" t="s">
        <v>131</v>
      </c>
      <c r="Z56" s="177" t="s">
        <v>133</v>
      </c>
    </row>
    <row r="57" spans="1:26" s="120" customFormat="1" ht="25.5">
      <c r="A57" s="179" t="s">
        <v>1047</v>
      </c>
      <c r="B57" s="467" t="s">
        <v>1468</v>
      </c>
      <c r="C57" s="179"/>
      <c r="D57" s="179" t="s">
        <v>125</v>
      </c>
      <c r="E57" s="179"/>
      <c r="F57" s="125"/>
      <c r="G57" s="179">
        <v>1998</v>
      </c>
      <c r="H57" s="498">
        <v>90000</v>
      </c>
      <c r="I57" s="499" t="s">
        <v>1092</v>
      </c>
      <c r="J57" s="179"/>
      <c r="K57" s="179" t="s">
        <v>158</v>
      </c>
      <c r="L57" s="179" t="s">
        <v>1630</v>
      </c>
      <c r="M57" s="179" t="s">
        <v>1631</v>
      </c>
      <c r="N57" s="179" t="s">
        <v>212</v>
      </c>
      <c r="O57" s="179"/>
      <c r="P57" s="179"/>
      <c r="Q57" s="179"/>
      <c r="R57" s="179"/>
      <c r="S57" s="179"/>
      <c r="T57" s="179"/>
      <c r="U57" s="179"/>
      <c r="V57" s="179"/>
      <c r="W57" s="179">
        <v>30.79</v>
      </c>
      <c r="X57" s="179"/>
      <c r="Y57" s="177"/>
      <c r="Z57" s="177" t="s">
        <v>133</v>
      </c>
    </row>
    <row r="58" spans="1:26" s="120" customFormat="1">
      <c r="A58" s="179" t="s">
        <v>1052</v>
      </c>
      <c r="B58" s="467" t="s">
        <v>1469</v>
      </c>
      <c r="C58" s="179"/>
      <c r="D58" s="179" t="s">
        <v>125</v>
      </c>
      <c r="E58" s="179"/>
      <c r="F58" s="125"/>
      <c r="G58" s="179">
        <v>1998</v>
      </c>
      <c r="H58" s="498">
        <v>80000</v>
      </c>
      <c r="I58" s="499" t="s">
        <v>1092</v>
      </c>
      <c r="J58" s="179"/>
      <c r="K58" s="179" t="s">
        <v>160</v>
      </c>
      <c r="L58" s="179"/>
      <c r="M58" s="179"/>
      <c r="N58" s="179"/>
      <c r="O58" s="179"/>
      <c r="P58" s="179"/>
      <c r="Q58" s="179"/>
      <c r="R58" s="179"/>
      <c r="S58" s="179"/>
      <c r="T58" s="179"/>
      <c r="U58" s="179"/>
      <c r="V58" s="179"/>
      <c r="W58" s="179">
        <v>27.39</v>
      </c>
      <c r="X58" s="179"/>
      <c r="Y58" s="177"/>
      <c r="Z58" s="177" t="s">
        <v>133</v>
      </c>
    </row>
    <row r="59" spans="1:26" s="120" customFormat="1">
      <c r="A59" s="179" t="s">
        <v>1053</v>
      </c>
      <c r="B59" s="467" t="s">
        <v>1470</v>
      </c>
      <c r="C59" s="179"/>
      <c r="D59" s="179" t="s">
        <v>125</v>
      </c>
      <c r="E59" s="179"/>
      <c r="F59" s="125"/>
      <c r="G59" s="179">
        <v>1998</v>
      </c>
      <c r="H59" s="498">
        <v>67000</v>
      </c>
      <c r="I59" s="499" t="s">
        <v>1092</v>
      </c>
      <c r="J59" s="179"/>
      <c r="K59" s="179" t="s">
        <v>1773</v>
      </c>
      <c r="L59" s="179"/>
      <c r="M59" s="179"/>
      <c r="N59" s="179"/>
      <c r="O59" s="179"/>
      <c r="P59" s="179"/>
      <c r="Q59" s="179"/>
      <c r="R59" s="179"/>
      <c r="S59" s="179"/>
      <c r="T59" s="179"/>
      <c r="U59" s="179"/>
      <c r="V59" s="179"/>
      <c r="W59" s="179">
        <v>24.9</v>
      </c>
      <c r="X59" s="179"/>
      <c r="Y59" s="177"/>
      <c r="Z59" s="177"/>
    </row>
    <row r="60" spans="1:26" s="120" customFormat="1" ht="25.5">
      <c r="A60" s="179" t="s">
        <v>1054</v>
      </c>
      <c r="B60" s="467" t="s">
        <v>1471</v>
      </c>
      <c r="C60" s="179"/>
      <c r="D60" s="179" t="s">
        <v>125</v>
      </c>
      <c r="E60" s="179"/>
      <c r="F60" s="125"/>
      <c r="G60" s="179">
        <v>1998</v>
      </c>
      <c r="H60" s="498">
        <v>328000</v>
      </c>
      <c r="I60" s="499" t="s">
        <v>1092</v>
      </c>
      <c r="J60" s="179"/>
      <c r="K60" s="179" t="s">
        <v>1760</v>
      </c>
      <c r="L60" s="179"/>
      <c r="M60" s="179"/>
      <c r="N60" s="179"/>
      <c r="O60" s="179"/>
      <c r="P60" s="179"/>
      <c r="Q60" s="179"/>
      <c r="R60" s="179"/>
      <c r="S60" s="179"/>
      <c r="T60" s="179"/>
      <c r="U60" s="179"/>
      <c r="V60" s="179"/>
      <c r="W60" s="179">
        <v>122.33</v>
      </c>
      <c r="X60" s="179" t="s">
        <v>1650</v>
      </c>
      <c r="Y60" s="177" t="s">
        <v>131</v>
      </c>
      <c r="Z60" s="177" t="s">
        <v>133</v>
      </c>
    </row>
    <row r="61" spans="1:26" s="120" customFormat="1">
      <c r="A61" s="179" t="s">
        <v>1055</v>
      </c>
      <c r="B61" s="467" t="s">
        <v>1472</v>
      </c>
      <c r="C61" s="179"/>
      <c r="D61" s="179" t="s">
        <v>125</v>
      </c>
      <c r="E61" s="179"/>
      <c r="F61" s="125"/>
      <c r="G61" s="179">
        <v>1998</v>
      </c>
      <c r="H61" s="498">
        <v>113648.89</v>
      </c>
      <c r="I61" s="499" t="s">
        <v>1009</v>
      </c>
      <c r="J61" s="179"/>
      <c r="K61" s="179" t="s">
        <v>158</v>
      </c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7"/>
      <c r="Z61" s="177"/>
    </row>
    <row r="62" spans="1:26" s="120" customFormat="1">
      <c r="A62" s="179" t="s">
        <v>1195</v>
      </c>
      <c r="B62" s="467" t="s">
        <v>1470</v>
      </c>
      <c r="C62" s="179"/>
      <c r="D62" s="179" t="s">
        <v>125</v>
      </c>
      <c r="E62" s="179"/>
      <c r="F62" s="125"/>
      <c r="G62" s="179">
        <v>1998</v>
      </c>
      <c r="H62" s="498">
        <v>47193.78</v>
      </c>
      <c r="I62" s="499" t="s">
        <v>1009</v>
      </c>
      <c r="J62" s="179"/>
      <c r="K62" s="179" t="s">
        <v>158</v>
      </c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7"/>
      <c r="Z62" s="177" t="s">
        <v>133</v>
      </c>
    </row>
    <row r="63" spans="1:26" s="120" customFormat="1">
      <c r="A63" s="179" t="s">
        <v>1196</v>
      </c>
      <c r="B63" s="467" t="s">
        <v>211</v>
      </c>
      <c r="C63" s="179"/>
      <c r="D63" s="179" t="s">
        <v>125</v>
      </c>
      <c r="E63" s="179"/>
      <c r="F63" s="125"/>
      <c r="G63" s="179">
        <v>1998</v>
      </c>
      <c r="H63" s="498">
        <v>530000</v>
      </c>
      <c r="I63" s="499" t="s">
        <v>1092</v>
      </c>
      <c r="J63" s="179"/>
      <c r="K63" s="179" t="s">
        <v>1701</v>
      </c>
      <c r="L63" s="179"/>
      <c r="M63" s="179"/>
      <c r="N63" s="179"/>
      <c r="O63" s="179"/>
      <c r="P63" s="179"/>
      <c r="Q63" s="179"/>
      <c r="R63" s="179"/>
      <c r="S63" s="179"/>
      <c r="T63" s="179"/>
      <c r="U63" s="179"/>
      <c r="V63" s="179"/>
      <c r="W63" s="179">
        <v>297.5</v>
      </c>
      <c r="X63" s="179"/>
      <c r="Y63" s="177"/>
      <c r="Z63" s="177"/>
    </row>
    <row r="64" spans="1:26" s="120" customFormat="1">
      <c r="A64" s="179" t="s">
        <v>1197</v>
      </c>
      <c r="B64" s="467" t="s">
        <v>1433</v>
      </c>
      <c r="C64" s="179"/>
      <c r="D64" s="179" t="s">
        <v>125</v>
      </c>
      <c r="E64" s="179"/>
      <c r="F64" s="125"/>
      <c r="G64" s="179">
        <v>1998</v>
      </c>
      <c r="H64" s="498">
        <v>703000</v>
      </c>
      <c r="I64" s="499" t="s">
        <v>1092</v>
      </c>
      <c r="J64" s="179"/>
      <c r="K64" s="179" t="s">
        <v>1701</v>
      </c>
      <c r="L64" s="179"/>
      <c r="M64" s="179"/>
      <c r="N64" s="179"/>
      <c r="O64" s="179"/>
      <c r="P64" s="179"/>
      <c r="Q64" s="179"/>
      <c r="R64" s="179"/>
      <c r="S64" s="179"/>
      <c r="T64" s="179"/>
      <c r="U64" s="179"/>
      <c r="V64" s="179"/>
      <c r="W64" s="179">
        <v>394.8</v>
      </c>
      <c r="X64" s="179"/>
      <c r="Y64" s="177"/>
      <c r="Z64" s="177"/>
    </row>
    <row r="65" spans="1:26" s="120" customFormat="1" ht="25.5">
      <c r="A65" s="179" t="s">
        <v>1198</v>
      </c>
      <c r="B65" s="467" t="s">
        <v>1470</v>
      </c>
      <c r="C65" s="179"/>
      <c r="D65" s="179" t="s">
        <v>125</v>
      </c>
      <c r="E65" s="179"/>
      <c r="F65" s="125"/>
      <c r="G65" s="179">
        <v>1998</v>
      </c>
      <c r="H65" s="498">
        <v>71000</v>
      </c>
      <c r="I65" s="499" t="s">
        <v>1092</v>
      </c>
      <c r="J65" s="499" t="s">
        <v>1092</v>
      </c>
      <c r="K65" s="179" t="s">
        <v>1774</v>
      </c>
      <c r="L65" s="179" t="s">
        <v>1630</v>
      </c>
      <c r="M65" s="179" t="s">
        <v>1632</v>
      </c>
      <c r="N65" s="179" t="s">
        <v>212</v>
      </c>
      <c r="O65" s="179"/>
      <c r="P65" s="179"/>
      <c r="Q65" s="179"/>
      <c r="R65" s="179"/>
      <c r="S65" s="179"/>
      <c r="T65" s="179"/>
      <c r="U65" s="179"/>
      <c r="V65" s="179"/>
      <c r="W65" s="179">
        <v>26.5</v>
      </c>
      <c r="X65" s="179" t="s">
        <v>1655</v>
      </c>
      <c r="Y65" s="177" t="s">
        <v>131</v>
      </c>
      <c r="Z65" s="177" t="s">
        <v>133</v>
      </c>
    </row>
    <row r="66" spans="1:26" s="120" customFormat="1" ht="25.5">
      <c r="A66" s="179" t="s">
        <v>1199</v>
      </c>
      <c r="B66" s="497" t="s">
        <v>1473</v>
      </c>
      <c r="C66" s="179"/>
      <c r="D66" s="179" t="s">
        <v>125</v>
      </c>
      <c r="E66" s="179"/>
      <c r="F66" s="125"/>
      <c r="G66" s="179"/>
      <c r="H66" s="498">
        <v>864000</v>
      </c>
      <c r="I66" s="499" t="s">
        <v>1092</v>
      </c>
      <c r="J66" s="179"/>
      <c r="K66" s="179" t="s">
        <v>1775</v>
      </c>
      <c r="L66" s="179"/>
      <c r="M66" s="179"/>
      <c r="N66" s="179"/>
      <c r="O66" s="179"/>
      <c r="P66" s="179"/>
      <c r="Q66" s="179"/>
      <c r="R66" s="179"/>
      <c r="S66" s="179"/>
      <c r="T66" s="179"/>
      <c r="U66" s="179"/>
      <c r="V66" s="179"/>
      <c r="W66" s="179">
        <v>304.29000000000002</v>
      </c>
      <c r="X66" s="179"/>
      <c r="Y66" s="177"/>
      <c r="Z66" s="177" t="s">
        <v>131</v>
      </c>
    </row>
    <row r="67" spans="1:26" s="120" customFormat="1">
      <c r="A67" s="179" t="s">
        <v>1200</v>
      </c>
      <c r="B67" s="467" t="s">
        <v>1474</v>
      </c>
      <c r="C67" s="179"/>
      <c r="D67" s="179" t="s">
        <v>125</v>
      </c>
      <c r="E67" s="179"/>
      <c r="F67" s="125"/>
      <c r="G67" s="179"/>
      <c r="H67" s="498">
        <v>242000</v>
      </c>
      <c r="I67" s="499" t="s">
        <v>1092</v>
      </c>
      <c r="J67" s="179"/>
      <c r="K67" s="179" t="s">
        <v>1776</v>
      </c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>
        <v>85.4</v>
      </c>
      <c r="X67" s="179"/>
      <c r="Y67" s="177"/>
      <c r="Z67" s="177" t="s">
        <v>133</v>
      </c>
    </row>
    <row r="68" spans="1:26" s="120" customFormat="1" ht="51">
      <c r="A68" s="179" t="s">
        <v>1201</v>
      </c>
      <c r="B68" s="467" t="s">
        <v>1475</v>
      </c>
      <c r="C68" s="179"/>
      <c r="D68" s="179" t="s">
        <v>125</v>
      </c>
      <c r="E68" s="179"/>
      <c r="F68" s="125"/>
      <c r="G68" s="179">
        <v>2005</v>
      </c>
      <c r="H68" s="498">
        <v>610000</v>
      </c>
      <c r="I68" s="499" t="s">
        <v>1092</v>
      </c>
      <c r="J68" s="179"/>
      <c r="K68" s="179" t="s">
        <v>1777</v>
      </c>
      <c r="L68" s="179" t="s">
        <v>135</v>
      </c>
      <c r="M68" s="179" t="s">
        <v>1633</v>
      </c>
      <c r="N68" s="179" t="s">
        <v>1634</v>
      </c>
      <c r="O68" s="179"/>
      <c r="P68" s="179"/>
      <c r="Q68" s="179"/>
      <c r="R68" s="179"/>
      <c r="S68" s="179"/>
      <c r="T68" s="179"/>
      <c r="U68" s="179"/>
      <c r="V68" s="179"/>
      <c r="W68" s="179">
        <v>214.7</v>
      </c>
      <c r="X68" s="179" t="s">
        <v>1656</v>
      </c>
      <c r="Y68" s="177"/>
      <c r="Z68" s="177" t="s">
        <v>133</v>
      </c>
    </row>
    <row r="69" spans="1:26" s="120" customFormat="1" ht="51">
      <c r="A69" s="179" t="s">
        <v>1202</v>
      </c>
      <c r="B69" s="467" t="s">
        <v>1476</v>
      </c>
      <c r="C69" s="179"/>
      <c r="D69" s="179" t="s">
        <v>125</v>
      </c>
      <c r="E69" s="179"/>
      <c r="F69" s="125"/>
      <c r="G69" s="179">
        <v>2005</v>
      </c>
      <c r="H69" s="498">
        <v>319000</v>
      </c>
      <c r="I69" s="499" t="s">
        <v>1092</v>
      </c>
      <c r="J69" s="179"/>
      <c r="K69" s="179" t="s">
        <v>1778</v>
      </c>
      <c r="L69" s="179" t="s">
        <v>135</v>
      </c>
      <c r="M69" s="179" t="s">
        <v>1633</v>
      </c>
      <c r="N69" s="179" t="s">
        <v>1634</v>
      </c>
      <c r="O69" s="179"/>
      <c r="P69" s="179"/>
      <c r="Q69" s="179"/>
      <c r="R69" s="179"/>
      <c r="S69" s="179"/>
      <c r="T69" s="179"/>
      <c r="U69" s="179"/>
      <c r="V69" s="179"/>
      <c r="W69" s="179">
        <v>112.2</v>
      </c>
      <c r="X69" s="179" t="s">
        <v>1657</v>
      </c>
      <c r="Y69" s="177"/>
      <c r="Z69" s="177" t="s">
        <v>133</v>
      </c>
    </row>
    <row r="70" spans="1:26" s="120" customFormat="1" ht="51">
      <c r="A70" s="179" t="s">
        <v>1203</v>
      </c>
      <c r="B70" s="467" t="s">
        <v>1477</v>
      </c>
      <c r="C70" s="179"/>
      <c r="D70" s="179" t="s">
        <v>125</v>
      </c>
      <c r="E70" s="179"/>
      <c r="F70" s="125"/>
      <c r="G70" s="179">
        <v>2005</v>
      </c>
      <c r="H70" s="498">
        <v>235000</v>
      </c>
      <c r="I70" s="499" t="s">
        <v>1092</v>
      </c>
      <c r="J70" s="179"/>
      <c r="K70" s="179" t="s">
        <v>1779</v>
      </c>
      <c r="L70" s="179" t="s">
        <v>135</v>
      </c>
      <c r="M70" s="179" t="s">
        <v>1633</v>
      </c>
      <c r="N70" s="179" t="s">
        <v>1635</v>
      </c>
      <c r="O70" s="179"/>
      <c r="P70" s="179"/>
      <c r="Q70" s="179"/>
      <c r="R70" s="179"/>
      <c r="S70" s="179"/>
      <c r="T70" s="179"/>
      <c r="U70" s="179"/>
      <c r="V70" s="179"/>
      <c r="W70" s="179">
        <v>82.6</v>
      </c>
      <c r="X70" s="179" t="s">
        <v>1657</v>
      </c>
      <c r="Y70" s="177"/>
      <c r="Z70" s="177" t="s">
        <v>133</v>
      </c>
    </row>
    <row r="71" spans="1:26" s="120" customFormat="1">
      <c r="A71" s="179" t="s">
        <v>1204</v>
      </c>
      <c r="B71" s="467" t="s">
        <v>1478</v>
      </c>
      <c r="C71" s="179"/>
      <c r="D71" s="179" t="s">
        <v>125</v>
      </c>
      <c r="E71" s="179"/>
      <c r="F71" s="125"/>
      <c r="G71" s="179">
        <v>2005</v>
      </c>
      <c r="H71" s="498">
        <v>4761</v>
      </c>
      <c r="I71" s="499" t="s">
        <v>1009</v>
      </c>
      <c r="J71" s="179"/>
      <c r="K71" s="179" t="s">
        <v>1780</v>
      </c>
      <c r="L71" s="179" t="s">
        <v>1636</v>
      </c>
      <c r="M71" s="179"/>
      <c r="N71" s="179"/>
      <c r="O71" s="179"/>
      <c r="P71" s="179"/>
      <c r="Q71" s="179"/>
      <c r="R71" s="179"/>
      <c r="S71" s="179"/>
      <c r="T71" s="179"/>
      <c r="U71" s="179"/>
      <c r="V71" s="179"/>
      <c r="W71" s="179"/>
      <c r="X71" s="179"/>
      <c r="Y71" s="177"/>
      <c r="Z71" s="177"/>
    </row>
    <row r="72" spans="1:26" s="120" customFormat="1" ht="25.5">
      <c r="A72" s="179" t="s">
        <v>1205</v>
      </c>
      <c r="B72" s="467" t="s">
        <v>1479</v>
      </c>
      <c r="C72" s="179"/>
      <c r="D72" s="179" t="s">
        <v>125</v>
      </c>
      <c r="E72" s="179"/>
      <c r="F72" s="125"/>
      <c r="G72" s="179"/>
      <c r="H72" s="498">
        <v>105000</v>
      </c>
      <c r="I72" s="499" t="s">
        <v>1092</v>
      </c>
      <c r="J72" s="179"/>
      <c r="K72" s="179" t="s">
        <v>1781</v>
      </c>
      <c r="L72" s="179" t="s">
        <v>1630</v>
      </c>
      <c r="M72" s="179" t="s">
        <v>1631</v>
      </c>
      <c r="N72" s="179" t="s">
        <v>212</v>
      </c>
      <c r="O72" s="179"/>
      <c r="P72" s="179"/>
      <c r="Q72" s="179"/>
      <c r="R72" s="179"/>
      <c r="S72" s="179"/>
      <c r="T72" s="179"/>
      <c r="U72" s="179"/>
      <c r="V72" s="179"/>
      <c r="W72" s="179">
        <v>36.880000000000003</v>
      </c>
      <c r="X72" s="179" t="s">
        <v>1658</v>
      </c>
      <c r="Y72" s="177" t="s">
        <v>131</v>
      </c>
      <c r="Z72" s="177" t="s">
        <v>133</v>
      </c>
    </row>
    <row r="73" spans="1:26" s="120" customFormat="1" ht="25.5">
      <c r="A73" s="179" t="s">
        <v>1206</v>
      </c>
      <c r="B73" s="497" t="s">
        <v>1480</v>
      </c>
      <c r="C73" s="179"/>
      <c r="D73" s="179" t="s">
        <v>125</v>
      </c>
      <c r="E73" s="179"/>
      <c r="F73" s="125"/>
      <c r="G73" s="179"/>
      <c r="H73" s="498">
        <v>179000</v>
      </c>
      <c r="I73" s="499" t="s">
        <v>1092</v>
      </c>
      <c r="J73" s="179"/>
      <c r="K73" s="179" t="s">
        <v>1782</v>
      </c>
      <c r="L73" s="179" t="s">
        <v>1630</v>
      </c>
      <c r="M73" s="179" t="s">
        <v>1631</v>
      </c>
      <c r="N73" s="179" t="s">
        <v>212</v>
      </c>
      <c r="O73" s="179"/>
      <c r="P73" s="179"/>
      <c r="Q73" s="179"/>
      <c r="R73" s="179"/>
      <c r="S73" s="179"/>
      <c r="T73" s="179"/>
      <c r="U73" s="179"/>
      <c r="V73" s="179"/>
      <c r="W73" s="179">
        <v>63</v>
      </c>
      <c r="X73" s="179" t="s">
        <v>1658</v>
      </c>
      <c r="Y73" s="177" t="s">
        <v>131</v>
      </c>
      <c r="Z73" s="177" t="s">
        <v>133</v>
      </c>
    </row>
    <row r="74" spans="1:26" s="120" customFormat="1" ht="25.5">
      <c r="A74" s="179" t="s">
        <v>1207</v>
      </c>
      <c r="B74" s="497" t="s">
        <v>1481</v>
      </c>
      <c r="C74" s="179"/>
      <c r="D74" s="179" t="s">
        <v>125</v>
      </c>
      <c r="E74" s="179"/>
      <c r="F74" s="125"/>
      <c r="G74" s="179">
        <v>2007</v>
      </c>
      <c r="H74" s="498">
        <v>678000</v>
      </c>
      <c r="I74" s="499" t="s">
        <v>1092</v>
      </c>
      <c r="J74" s="179"/>
      <c r="K74" s="179" t="s">
        <v>1783</v>
      </c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>
        <v>353</v>
      </c>
      <c r="X74" s="179"/>
      <c r="Y74" s="177" t="s">
        <v>131</v>
      </c>
      <c r="Z74" s="177" t="s">
        <v>133</v>
      </c>
    </row>
    <row r="75" spans="1:26" s="120" customFormat="1" ht="25.5">
      <c r="A75" s="179" t="s">
        <v>1208</v>
      </c>
      <c r="B75" s="497" t="s">
        <v>1482</v>
      </c>
      <c r="C75" s="179"/>
      <c r="D75" s="179" t="s">
        <v>125</v>
      </c>
      <c r="E75" s="179"/>
      <c r="F75" s="125"/>
      <c r="G75" s="179">
        <v>2007</v>
      </c>
      <c r="H75" s="498">
        <v>98000</v>
      </c>
      <c r="I75" s="499" t="s">
        <v>1092</v>
      </c>
      <c r="J75" s="179"/>
      <c r="K75" s="179" t="s">
        <v>1784</v>
      </c>
      <c r="L75" s="179" t="s">
        <v>1630</v>
      </c>
      <c r="M75" s="179" t="s">
        <v>1631</v>
      </c>
      <c r="N75" s="179" t="s">
        <v>212</v>
      </c>
      <c r="O75" s="179"/>
      <c r="P75" s="179"/>
      <c r="Q75" s="179"/>
      <c r="R75" s="179"/>
      <c r="S75" s="179"/>
      <c r="T75" s="179"/>
      <c r="U75" s="179"/>
      <c r="V75" s="179"/>
      <c r="W75" s="179">
        <v>34.53</v>
      </c>
      <c r="X75" s="179" t="s">
        <v>1659</v>
      </c>
      <c r="Y75" s="177" t="s">
        <v>131</v>
      </c>
      <c r="Z75" s="177" t="s">
        <v>133</v>
      </c>
    </row>
    <row r="76" spans="1:26" s="120" customFormat="1" ht="38.25">
      <c r="A76" s="179" t="s">
        <v>1209</v>
      </c>
      <c r="B76" s="497" t="s">
        <v>1483</v>
      </c>
      <c r="C76" s="179"/>
      <c r="D76" s="179" t="s">
        <v>125</v>
      </c>
      <c r="E76" s="179"/>
      <c r="F76" s="125"/>
      <c r="G76" s="179">
        <v>2007</v>
      </c>
      <c r="H76" s="498">
        <v>243000</v>
      </c>
      <c r="I76" s="499" t="s">
        <v>1092</v>
      </c>
      <c r="J76" s="179"/>
      <c r="K76" s="179" t="s">
        <v>1785</v>
      </c>
      <c r="L76" s="179" t="s">
        <v>1630</v>
      </c>
      <c r="M76" s="179" t="s">
        <v>1637</v>
      </c>
      <c r="N76" s="179" t="s">
        <v>212</v>
      </c>
      <c r="O76" s="179"/>
      <c r="P76" s="179"/>
      <c r="Q76" s="179"/>
      <c r="R76" s="179"/>
      <c r="S76" s="179"/>
      <c r="T76" s="179"/>
      <c r="U76" s="179"/>
      <c r="V76" s="179"/>
      <c r="W76" s="179">
        <v>85.53</v>
      </c>
      <c r="X76" s="179" t="s">
        <v>1660</v>
      </c>
      <c r="Y76" s="177" t="s">
        <v>131</v>
      </c>
      <c r="Z76" s="177" t="s">
        <v>133</v>
      </c>
    </row>
    <row r="77" spans="1:26" s="120" customFormat="1" ht="38.25">
      <c r="A77" s="179" t="s">
        <v>1210</v>
      </c>
      <c r="B77" s="497" t="s">
        <v>1484</v>
      </c>
      <c r="C77" s="179"/>
      <c r="D77" s="179" t="s">
        <v>125</v>
      </c>
      <c r="E77" s="179"/>
      <c r="F77" s="125"/>
      <c r="G77" s="179">
        <v>2007</v>
      </c>
      <c r="H77" s="498">
        <v>243000</v>
      </c>
      <c r="I77" s="499" t="s">
        <v>1092</v>
      </c>
      <c r="J77" s="179"/>
      <c r="K77" s="179" t="s">
        <v>1786</v>
      </c>
      <c r="L77" s="179" t="s">
        <v>1630</v>
      </c>
      <c r="M77" s="179" t="s">
        <v>1637</v>
      </c>
      <c r="N77" s="179" t="s">
        <v>212</v>
      </c>
      <c r="O77" s="179"/>
      <c r="P77" s="179"/>
      <c r="Q77" s="179"/>
      <c r="R77" s="179"/>
      <c r="S77" s="179"/>
      <c r="T77" s="179"/>
      <c r="U77" s="179"/>
      <c r="V77" s="179"/>
      <c r="W77" s="179">
        <v>85.5</v>
      </c>
      <c r="X77" s="179" t="s">
        <v>1661</v>
      </c>
      <c r="Y77" s="177" t="s">
        <v>131</v>
      </c>
      <c r="Z77" s="177" t="s">
        <v>133</v>
      </c>
    </row>
    <row r="78" spans="1:26" s="120" customFormat="1" ht="38.25">
      <c r="A78" s="179" t="s">
        <v>1211</v>
      </c>
      <c r="B78" s="497" t="s">
        <v>1485</v>
      </c>
      <c r="C78" s="179"/>
      <c r="D78" s="179" t="s">
        <v>125</v>
      </c>
      <c r="E78" s="179"/>
      <c r="F78" s="125"/>
      <c r="G78" s="179">
        <v>2007</v>
      </c>
      <c r="H78" s="498">
        <v>139000</v>
      </c>
      <c r="I78" s="499" t="s">
        <v>1092</v>
      </c>
      <c r="J78" s="179"/>
      <c r="K78" s="179" t="s">
        <v>1787</v>
      </c>
      <c r="L78" s="179" t="s">
        <v>1630</v>
      </c>
      <c r="M78" s="179" t="s">
        <v>1637</v>
      </c>
      <c r="N78" s="179" t="s">
        <v>212</v>
      </c>
      <c r="O78" s="179"/>
      <c r="P78" s="179"/>
      <c r="Q78" s="179"/>
      <c r="R78" s="179"/>
      <c r="S78" s="179"/>
      <c r="T78" s="179"/>
      <c r="U78" s="179"/>
      <c r="V78" s="179"/>
      <c r="W78" s="179">
        <v>49.05</v>
      </c>
      <c r="X78" s="179" t="s">
        <v>1661</v>
      </c>
      <c r="Y78" s="177" t="s">
        <v>131</v>
      </c>
      <c r="Z78" s="177" t="s">
        <v>133</v>
      </c>
    </row>
    <row r="79" spans="1:26" s="120" customFormat="1" ht="25.5">
      <c r="A79" s="179" t="s">
        <v>1212</v>
      </c>
      <c r="B79" s="497" t="s">
        <v>1486</v>
      </c>
      <c r="C79" s="179"/>
      <c r="D79" s="179" t="s">
        <v>125</v>
      </c>
      <c r="E79" s="179"/>
      <c r="F79" s="125"/>
      <c r="G79" s="179">
        <v>2007</v>
      </c>
      <c r="H79" s="498">
        <v>362000</v>
      </c>
      <c r="I79" s="499" t="s">
        <v>1092</v>
      </c>
      <c r="J79" s="179"/>
      <c r="K79" s="179" t="s">
        <v>1788</v>
      </c>
      <c r="L79" s="179" t="s">
        <v>1630</v>
      </c>
      <c r="M79" s="179" t="s">
        <v>1631</v>
      </c>
      <c r="N79" s="179" t="s">
        <v>212</v>
      </c>
      <c r="O79" s="179"/>
      <c r="P79" s="179"/>
      <c r="Q79" s="179"/>
      <c r="R79" s="179"/>
      <c r="S79" s="179"/>
      <c r="T79" s="179"/>
      <c r="U79" s="179"/>
      <c r="V79" s="179"/>
      <c r="W79" s="179">
        <v>127.52</v>
      </c>
      <c r="X79" s="179" t="s">
        <v>1662</v>
      </c>
      <c r="Y79" s="177" t="s">
        <v>131</v>
      </c>
      <c r="Z79" s="177" t="s">
        <v>133</v>
      </c>
    </row>
    <row r="80" spans="1:26" s="120" customFormat="1" ht="51">
      <c r="A80" s="179" t="s">
        <v>1213</v>
      </c>
      <c r="B80" s="497" t="s">
        <v>1487</v>
      </c>
      <c r="C80" s="179"/>
      <c r="D80" s="179" t="s">
        <v>125</v>
      </c>
      <c r="E80" s="179"/>
      <c r="F80" s="125"/>
      <c r="G80" s="179">
        <v>2007</v>
      </c>
      <c r="H80" s="498">
        <v>369000</v>
      </c>
      <c r="I80" s="499" t="s">
        <v>1092</v>
      </c>
      <c r="J80" s="179"/>
      <c r="K80" s="179" t="s">
        <v>1789</v>
      </c>
      <c r="L80" s="179" t="s">
        <v>1638</v>
      </c>
      <c r="M80" s="179" t="s">
        <v>1639</v>
      </c>
      <c r="N80" s="179" t="s">
        <v>212</v>
      </c>
      <c r="O80" s="179"/>
      <c r="P80" s="179"/>
      <c r="Q80" s="179"/>
      <c r="R80" s="179"/>
      <c r="S80" s="179"/>
      <c r="T80" s="179"/>
      <c r="U80" s="179"/>
      <c r="V80" s="179"/>
      <c r="W80" s="179">
        <v>130.11000000000001</v>
      </c>
      <c r="X80" s="179" t="s">
        <v>1654</v>
      </c>
      <c r="Y80" s="177" t="s">
        <v>131</v>
      </c>
      <c r="Z80" s="177" t="s">
        <v>133</v>
      </c>
    </row>
    <row r="81" spans="1:26" s="120" customFormat="1" ht="51">
      <c r="A81" s="179" t="s">
        <v>1214</v>
      </c>
      <c r="B81" s="497" t="s">
        <v>1488</v>
      </c>
      <c r="C81" s="179"/>
      <c r="D81" s="179" t="s">
        <v>125</v>
      </c>
      <c r="E81" s="179"/>
      <c r="F81" s="125"/>
      <c r="G81" s="179">
        <v>2007</v>
      </c>
      <c r="H81" s="498">
        <v>883000</v>
      </c>
      <c r="I81" s="499" t="s">
        <v>1092</v>
      </c>
      <c r="J81" s="179"/>
      <c r="K81" s="179" t="s">
        <v>1790</v>
      </c>
      <c r="L81" s="179" t="s">
        <v>1638</v>
      </c>
      <c r="M81" s="179" t="s">
        <v>1639</v>
      </c>
      <c r="N81" s="179" t="s">
        <v>212</v>
      </c>
      <c r="O81" s="179"/>
      <c r="P81" s="179"/>
      <c r="Q81" s="179"/>
      <c r="R81" s="179"/>
      <c r="S81" s="179"/>
      <c r="T81" s="179"/>
      <c r="U81" s="179"/>
      <c r="V81" s="179"/>
      <c r="W81" s="179">
        <v>310.91000000000003</v>
      </c>
      <c r="X81" s="179" t="s">
        <v>1663</v>
      </c>
      <c r="Y81" s="177" t="s">
        <v>131</v>
      </c>
      <c r="Z81" s="177" t="s">
        <v>133</v>
      </c>
    </row>
    <row r="82" spans="1:26" s="120" customFormat="1" ht="25.5">
      <c r="A82" s="179" t="s">
        <v>1215</v>
      </c>
      <c r="B82" s="497" t="s">
        <v>1489</v>
      </c>
      <c r="C82" s="179"/>
      <c r="D82" s="179" t="s">
        <v>125</v>
      </c>
      <c r="E82" s="179"/>
      <c r="F82" s="125"/>
      <c r="G82" s="179">
        <v>2007</v>
      </c>
      <c r="H82" s="498">
        <v>132000</v>
      </c>
      <c r="I82" s="499" t="s">
        <v>1092</v>
      </c>
      <c r="J82" s="179"/>
      <c r="K82" s="179" t="s">
        <v>1791</v>
      </c>
      <c r="L82" s="179" t="s">
        <v>1630</v>
      </c>
      <c r="M82" s="179" t="s">
        <v>1631</v>
      </c>
      <c r="N82" s="179" t="s">
        <v>212</v>
      </c>
      <c r="O82" s="179"/>
      <c r="P82" s="179"/>
      <c r="Q82" s="179"/>
      <c r="R82" s="179"/>
      <c r="S82" s="179"/>
      <c r="T82" s="179"/>
      <c r="U82" s="179"/>
      <c r="V82" s="179"/>
      <c r="W82" s="179">
        <v>46.55</v>
      </c>
      <c r="X82" s="179" t="s">
        <v>1660</v>
      </c>
      <c r="Y82" s="177" t="s">
        <v>131</v>
      </c>
      <c r="Z82" s="177" t="s">
        <v>133</v>
      </c>
    </row>
    <row r="83" spans="1:26" s="120" customFormat="1" ht="25.5">
      <c r="A83" s="179" t="s">
        <v>1216</v>
      </c>
      <c r="B83" s="497" t="s">
        <v>1470</v>
      </c>
      <c r="C83" s="179"/>
      <c r="D83" s="179" t="s">
        <v>125</v>
      </c>
      <c r="E83" s="179"/>
      <c r="F83" s="125"/>
      <c r="G83" s="179">
        <v>2007</v>
      </c>
      <c r="H83" s="498">
        <v>679000</v>
      </c>
      <c r="I83" s="499" t="s">
        <v>1092</v>
      </c>
      <c r="J83" s="179"/>
      <c r="K83" s="179" t="s">
        <v>1792</v>
      </c>
      <c r="L83" s="179"/>
      <c r="M83" s="179"/>
      <c r="N83" s="179"/>
      <c r="O83" s="179"/>
      <c r="P83" s="179"/>
      <c r="Q83" s="179"/>
      <c r="R83" s="179"/>
      <c r="S83" s="179"/>
      <c r="T83" s="179"/>
      <c r="U83" s="179"/>
      <c r="V83" s="179"/>
      <c r="W83" s="179">
        <v>253.04</v>
      </c>
      <c r="X83" s="179" t="s">
        <v>1664</v>
      </c>
      <c r="Y83" s="177" t="s">
        <v>131</v>
      </c>
      <c r="Z83" s="177" t="s">
        <v>133</v>
      </c>
    </row>
    <row r="84" spans="1:26" s="120" customFormat="1">
      <c r="A84" s="179" t="s">
        <v>1217</v>
      </c>
      <c r="B84" s="467" t="s">
        <v>1470</v>
      </c>
      <c r="C84" s="179"/>
      <c r="D84" s="179" t="s">
        <v>125</v>
      </c>
      <c r="E84" s="179"/>
      <c r="F84" s="125"/>
      <c r="G84" s="179">
        <v>2007</v>
      </c>
      <c r="H84" s="498">
        <v>258000</v>
      </c>
      <c r="I84" s="499" t="s">
        <v>1092</v>
      </c>
      <c r="J84" s="179"/>
      <c r="K84" s="179" t="s">
        <v>1793</v>
      </c>
      <c r="L84" s="179"/>
      <c r="M84" s="179"/>
      <c r="N84" s="179"/>
      <c r="O84" s="179"/>
      <c r="P84" s="179"/>
      <c r="Q84" s="179"/>
      <c r="R84" s="179"/>
      <c r="S84" s="179"/>
      <c r="T84" s="179"/>
      <c r="U84" s="179"/>
      <c r="V84" s="179"/>
      <c r="W84" s="179">
        <v>95.92</v>
      </c>
      <c r="X84" s="179"/>
      <c r="Y84" s="177"/>
      <c r="Z84" s="177"/>
    </row>
    <row r="85" spans="1:26" s="120" customFormat="1" ht="38.25">
      <c r="A85" s="179" t="s">
        <v>1218</v>
      </c>
      <c r="B85" s="497" t="s">
        <v>185</v>
      </c>
      <c r="C85" s="179" t="s">
        <v>1897</v>
      </c>
      <c r="D85" s="179" t="s">
        <v>125</v>
      </c>
      <c r="E85" s="179"/>
      <c r="F85" s="125"/>
      <c r="G85" s="179">
        <v>1960</v>
      </c>
      <c r="H85" s="498">
        <v>788000</v>
      </c>
      <c r="I85" s="499" t="s">
        <v>1092</v>
      </c>
      <c r="J85" s="179"/>
      <c r="K85" s="179" t="s">
        <v>1794</v>
      </c>
      <c r="L85" s="179" t="s">
        <v>1620</v>
      </c>
      <c r="M85" s="179"/>
      <c r="N85" s="179" t="s">
        <v>1640</v>
      </c>
      <c r="O85" s="179"/>
      <c r="P85" s="179"/>
      <c r="Q85" s="179"/>
      <c r="R85" s="179"/>
      <c r="S85" s="179"/>
      <c r="T85" s="179"/>
      <c r="U85" s="179" t="s">
        <v>140</v>
      </c>
      <c r="V85" s="179"/>
      <c r="W85" s="179">
        <v>293.41000000000003</v>
      </c>
      <c r="X85" s="179" t="s">
        <v>1665</v>
      </c>
      <c r="Y85" s="177" t="s">
        <v>133</v>
      </c>
      <c r="Z85" s="177" t="s">
        <v>133</v>
      </c>
    </row>
    <row r="86" spans="1:26" s="120" customFormat="1" ht="38.25">
      <c r="A86" s="179" t="s">
        <v>1219</v>
      </c>
      <c r="B86" s="467" t="s">
        <v>185</v>
      </c>
      <c r="C86" s="179" t="s">
        <v>1897</v>
      </c>
      <c r="D86" s="179" t="s">
        <v>125</v>
      </c>
      <c r="E86" s="179"/>
      <c r="F86" s="125"/>
      <c r="G86" s="179">
        <v>1960</v>
      </c>
      <c r="H86" s="498">
        <v>698000</v>
      </c>
      <c r="I86" s="179" t="s">
        <v>1092</v>
      </c>
      <c r="J86" s="179"/>
      <c r="K86" s="179" t="s">
        <v>1795</v>
      </c>
      <c r="L86" s="179" t="s">
        <v>1641</v>
      </c>
      <c r="M86" s="179"/>
      <c r="N86" s="179" t="s">
        <v>1642</v>
      </c>
      <c r="O86" s="179"/>
      <c r="P86" s="179"/>
      <c r="Q86" s="179"/>
      <c r="R86" s="179"/>
      <c r="S86" s="179"/>
      <c r="T86" s="179"/>
      <c r="U86" s="179" t="s">
        <v>140</v>
      </c>
      <c r="V86" s="179"/>
      <c r="W86" s="179">
        <v>259.8</v>
      </c>
      <c r="X86" s="179" t="s">
        <v>1665</v>
      </c>
      <c r="Y86" s="177" t="s">
        <v>133</v>
      </c>
      <c r="Z86" s="177" t="s">
        <v>133</v>
      </c>
    </row>
    <row r="87" spans="1:26" s="120" customFormat="1" ht="38.25">
      <c r="A87" s="179" t="s">
        <v>1220</v>
      </c>
      <c r="B87" s="467" t="s">
        <v>185</v>
      </c>
      <c r="C87" s="179" t="s">
        <v>1897</v>
      </c>
      <c r="D87" s="179" t="s">
        <v>125</v>
      </c>
      <c r="E87" s="179"/>
      <c r="F87" s="125"/>
      <c r="G87" s="179">
        <v>1960</v>
      </c>
      <c r="H87" s="498">
        <v>727000</v>
      </c>
      <c r="I87" s="179" t="s">
        <v>1092</v>
      </c>
      <c r="J87" s="179"/>
      <c r="K87" s="179" t="s">
        <v>1796</v>
      </c>
      <c r="L87" s="179" t="s">
        <v>1641</v>
      </c>
      <c r="M87" s="179"/>
      <c r="N87" s="179" t="s">
        <v>1643</v>
      </c>
      <c r="O87" s="179"/>
      <c r="P87" s="179"/>
      <c r="Q87" s="179"/>
      <c r="R87" s="179"/>
      <c r="S87" s="179"/>
      <c r="T87" s="179"/>
      <c r="U87" s="179" t="s">
        <v>140</v>
      </c>
      <c r="V87" s="179"/>
      <c r="W87" s="496">
        <v>270.61</v>
      </c>
      <c r="X87" s="179" t="s">
        <v>1665</v>
      </c>
      <c r="Y87" s="177" t="s">
        <v>133</v>
      </c>
      <c r="Z87" s="177" t="s">
        <v>133</v>
      </c>
    </row>
    <row r="88" spans="1:26" s="120" customFormat="1" ht="38.25">
      <c r="A88" s="179" t="s">
        <v>1221</v>
      </c>
      <c r="B88" s="467" t="s">
        <v>185</v>
      </c>
      <c r="C88" s="179" t="s">
        <v>1897</v>
      </c>
      <c r="D88" s="179" t="s">
        <v>125</v>
      </c>
      <c r="E88" s="179"/>
      <c r="F88" s="125"/>
      <c r="G88" s="179">
        <v>1960</v>
      </c>
      <c r="H88" s="498">
        <v>826000</v>
      </c>
      <c r="I88" s="179" t="s">
        <v>1092</v>
      </c>
      <c r="J88" s="179"/>
      <c r="K88" s="179" t="s">
        <v>1797</v>
      </c>
      <c r="L88" s="179" t="s">
        <v>1620</v>
      </c>
      <c r="M88" s="179"/>
      <c r="N88" s="179" t="s">
        <v>1640</v>
      </c>
      <c r="O88" s="179"/>
      <c r="P88" s="179"/>
      <c r="Q88" s="179"/>
      <c r="R88" s="179"/>
      <c r="S88" s="179"/>
      <c r="T88" s="179"/>
      <c r="U88" s="179" t="s">
        <v>140</v>
      </c>
      <c r="V88" s="179"/>
      <c r="W88" s="179">
        <v>307.48</v>
      </c>
      <c r="X88" s="179" t="s">
        <v>1665</v>
      </c>
      <c r="Y88" s="177" t="s">
        <v>133</v>
      </c>
      <c r="Z88" s="177" t="s">
        <v>133</v>
      </c>
    </row>
    <row r="89" spans="1:26" s="120" customFormat="1" ht="51">
      <c r="A89" s="179" t="s">
        <v>1222</v>
      </c>
      <c r="B89" s="497" t="s">
        <v>185</v>
      </c>
      <c r="C89" s="179" t="s">
        <v>1897</v>
      </c>
      <c r="D89" s="179" t="s">
        <v>125</v>
      </c>
      <c r="E89" s="179"/>
      <c r="F89" s="125"/>
      <c r="G89" s="179">
        <v>1970</v>
      </c>
      <c r="H89" s="498">
        <v>449000</v>
      </c>
      <c r="I89" s="179" t="s">
        <v>1092</v>
      </c>
      <c r="J89" s="179"/>
      <c r="K89" s="179" t="s">
        <v>1798</v>
      </c>
      <c r="L89" s="179" t="s">
        <v>1641</v>
      </c>
      <c r="M89" s="179"/>
      <c r="N89" s="179" t="s">
        <v>1644</v>
      </c>
      <c r="O89" s="179"/>
      <c r="P89" s="179"/>
      <c r="Q89" s="179"/>
      <c r="R89" s="179"/>
      <c r="S89" s="179"/>
      <c r="T89" s="179"/>
      <c r="U89" s="179"/>
      <c r="V89" s="179"/>
      <c r="W89" s="179">
        <v>167.2</v>
      </c>
      <c r="X89" s="179" t="s">
        <v>1665</v>
      </c>
      <c r="Y89" s="177" t="s">
        <v>133</v>
      </c>
      <c r="Z89" s="177" t="s">
        <v>133</v>
      </c>
    </row>
    <row r="90" spans="1:26" s="120" customFormat="1" ht="14.25" customHeight="1">
      <c r="A90" s="179" t="s">
        <v>1223</v>
      </c>
      <c r="B90" s="497" t="s">
        <v>1490</v>
      </c>
      <c r="C90" s="179"/>
      <c r="D90" s="179" t="s">
        <v>125</v>
      </c>
      <c r="E90" s="179"/>
      <c r="F90" s="125"/>
      <c r="G90" s="179">
        <v>1963</v>
      </c>
      <c r="H90" s="498">
        <v>757000</v>
      </c>
      <c r="I90" s="179" t="s">
        <v>1092</v>
      </c>
      <c r="J90" s="179"/>
      <c r="K90" s="179" t="s">
        <v>1799</v>
      </c>
      <c r="L90" s="179"/>
      <c r="M90" s="179"/>
      <c r="N90" s="179"/>
      <c r="O90" s="179"/>
      <c r="P90" s="179"/>
      <c r="Q90" s="179"/>
      <c r="R90" s="179"/>
      <c r="S90" s="179"/>
      <c r="T90" s="179"/>
      <c r="U90" s="179" t="s">
        <v>140</v>
      </c>
      <c r="V90" s="179"/>
      <c r="W90" s="496">
        <v>282</v>
      </c>
      <c r="X90" s="179" t="s">
        <v>1666</v>
      </c>
      <c r="Y90" s="177" t="s">
        <v>131</v>
      </c>
      <c r="Z90" s="177" t="s">
        <v>133</v>
      </c>
    </row>
    <row r="91" spans="1:26" s="120" customFormat="1" ht="51">
      <c r="A91" s="179" t="s">
        <v>1224</v>
      </c>
      <c r="B91" s="467" t="s">
        <v>1491</v>
      </c>
      <c r="C91" s="179"/>
      <c r="D91" s="179" t="s">
        <v>125</v>
      </c>
      <c r="E91" s="179"/>
      <c r="F91" s="125"/>
      <c r="G91" s="179">
        <v>1927</v>
      </c>
      <c r="H91" s="498">
        <v>267000</v>
      </c>
      <c r="I91" s="179" t="s">
        <v>1092</v>
      </c>
      <c r="J91" s="499"/>
      <c r="K91" s="179" t="s">
        <v>1800</v>
      </c>
      <c r="L91" s="179" t="s">
        <v>1645</v>
      </c>
      <c r="M91" s="179" t="s">
        <v>1646</v>
      </c>
      <c r="N91" s="179" t="s">
        <v>1647</v>
      </c>
      <c r="O91" s="179"/>
      <c r="P91" s="179"/>
      <c r="Q91" s="179" t="s">
        <v>136</v>
      </c>
      <c r="R91" s="179" t="s">
        <v>136</v>
      </c>
      <c r="S91" s="179" t="s">
        <v>136</v>
      </c>
      <c r="T91" s="179" t="s">
        <v>136</v>
      </c>
      <c r="U91" s="179" t="s">
        <v>140</v>
      </c>
      <c r="V91" s="179" t="s">
        <v>136</v>
      </c>
      <c r="W91" s="496">
        <v>99.6</v>
      </c>
      <c r="X91" s="179" t="s">
        <v>1665</v>
      </c>
      <c r="Y91" s="177" t="s">
        <v>133</v>
      </c>
      <c r="Z91" s="177" t="s">
        <v>133</v>
      </c>
    </row>
    <row r="92" spans="1:26" s="120" customFormat="1" ht="25.5">
      <c r="A92" s="179" t="s">
        <v>1225</v>
      </c>
      <c r="B92" s="467" t="s">
        <v>1492</v>
      </c>
      <c r="C92" s="177"/>
      <c r="D92" s="177"/>
      <c r="E92" s="177"/>
      <c r="F92" s="125"/>
      <c r="G92" s="177"/>
      <c r="H92" s="203">
        <v>135667.44</v>
      </c>
      <c r="I92" s="203" t="s">
        <v>1009</v>
      </c>
      <c r="J92" s="245"/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247"/>
      <c r="X92" s="177"/>
      <c r="Y92" s="177"/>
      <c r="Z92" s="177"/>
    </row>
    <row r="93" spans="1:26" s="120" customFormat="1" ht="25.5">
      <c r="A93" s="179" t="s">
        <v>1226</v>
      </c>
      <c r="B93" s="467" t="s">
        <v>1493</v>
      </c>
      <c r="C93" s="177"/>
      <c r="D93" s="177"/>
      <c r="E93" s="177"/>
      <c r="F93" s="125"/>
      <c r="G93" s="177">
        <v>2001</v>
      </c>
      <c r="H93" s="203">
        <v>31567.7</v>
      </c>
      <c r="I93" s="203" t="s">
        <v>1009</v>
      </c>
      <c r="J93" s="245"/>
      <c r="K93" s="177" t="s">
        <v>1801</v>
      </c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247"/>
      <c r="X93" s="177"/>
      <c r="Y93" s="177"/>
      <c r="Z93" s="177"/>
    </row>
    <row r="94" spans="1:26" s="120" customFormat="1" ht="25.5">
      <c r="A94" s="179" t="s">
        <v>1227</v>
      </c>
      <c r="B94" s="467" t="s">
        <v>1494</v>
      </c>
      <c r="C94" s="177"/>
      <c r="D94" s="177"/>
      <c r="E94" s="177"/>
      <c r="F94" s="125"/>
      <c r="G94" s="177">
        <v>2001</v>
      </c>
      <c r="H94" s="203">
        <v>13326.1</v>
      </c>
      <c r="I94" s="203" t="s">
        <v>1009</v>
      </c>
      <c r="J94" s="177"/>
      <c r="K94" s="177" t="s">
        <v>1801</v>
      </c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:26" s="120" customFormat="1">
      <c r="A95" s="179" t="s">
        <v>1228</v>
      </c>
      <c r="B95" s="467" t="s">
        <v>1495</v>
      </c>
      <c r="C95" s="177"/>
      <c r="D95" s="177"/>
      <c r="E95" s="177"/>
      <c r="F95" s="125"/>
      <c r="G95" s="177">
        <v>2001</v>
      </c>
      <c r="H95" s="203">
        <v>4116.32</v>
      </c>
      <c r="I95" s="203" t="s">
        <v>1009</v>
      </c>
      <c r="J95" s="177"/>
      <c r="K95" s="177" t="s">
        <v>1802</v>
      </c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:26" s="120" customFormat="1" ht="25.5">
      <c r="A96" s="179" t="s">
        <v>1229</v>
      </c>
      <c r="B96" s="467" t="s">
        <v>1496</v>
      </c>
      <c r="C96" s="177"/>
      <c r="D96" s="177"/>
      <c r="E96" s="177"/>
      <c r="F96" s="125"/>
      <c r="G96" s="177">
        <v>2010</v>
      </c>
      <c r="H96" s="203">
        <v>12675</v>
      </c>
      <c r="I96" s="203" t="s">
        <v>1009</v>
      </c>
      <c r="J96" s="177"/>
      <c r="K96" s="177" t="s">
        <v>1803</v>
      </c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:26" s="120" customFormat="1" ht="25.5">
      <c r="A97" s="179" t="s">
        <v>1230</v>
      </c>
      <c r="B97" s="467" t="s">
        <v>1497</v>
      </c>
      <c r="C97" s="177"/>
      <c r="D97" s="177"/>
      <c r="E97" s="177"/>
      <c r="F97" s="125"/>
      <c r="G97" s="177">
        <v>2010</v>
      </c>
      <c r="H97" s="203">
        <v>12675</v>
      </c>
      <c r="I97" s="203" t="s">
        <v>1009</v>
      </c>
      <c r="J97" s="177"/>
      <c r="K97" s="177" t="s">
        <v>1804</v>
      </c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:26" s="120" customFormat="1" ht="25.5">
      <c r="A98" s="179" t="s">
        <v>1231</v>
      </c>
      <c r="B98" s="467" t="s">
        <v>1498</v>
      </c>
      <c r="C98" s="177"/>
      <c r="D98" s="177"/>
      <c r="E98" s="177"/>
      <c r="F98" s="125"/>
      <c r="G98" s="177">
        <v>2010</v>
      </c>
      <c r="H98" s="203">
        <v>12675</v>
      </c>
      <c r="I98" s="203" t="s">
        <v>1009</v>
      </c>
      <c r="J98" s="177"/>
      <c r="K98" s="177" t="s">
        <v>191</v>
      </c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:26" s="120" customFormat="1">
      <c r="A99" s="179" t="s">
        <v>1232</v>
      </c>
      <c r="B99" s="467" t="s">
        <v>1499</v>
      </c>
      <c r="C99" s="177"/>
      <c r="D99" s="177"/>
      <c r="E99" s="177"/>
      <c r="F99" s="125"/>
      <c r="G99" s="177">
        <v>2010</v>
      </c>
      <c r="H99" s="203">
        <v>12675</v>
      </c>
      <c r="I99" s="203" t="s">
        <v>1009</v>
      </c>
      <c r="J99" s="177"/>
      <c r="K99" s="177" t="s">
        <v>1805</v>
      </c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:26" s="120" customFormat="1" ht="25.5">
      <c r="A100" s="179" t="s">
        <v>1233</v>
      </c>
      <c r="B100" s="467" t="s">
        <v>1500</v>
      </c>
      <c r="C100" s="177"/>
      <c r="D100" s="177"/>
      <c r="E100" s="177"/>
      <c r="F100" s="125"/>
      <c r="G100" s="177">
        <v>2010</v>
      </c>
      <c r="H100" s="203">
        <v>9800</v>
      </c>
      <c r="I100" s="203" t="s">
        <v>1009</v>
      </c>
      <c r="J100" s="177"/>
      <c r="K100" s="177" t="s">
        <v>1720</v>
      </c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:26" s="120" customFormat="1">
      <c r="A101" s="179" t="s">
        <v>1234</v>
      </c>
      <c r="B101" s="467" t="s">
        <v>1501</v>
      </c>
      <c r="C101" s="177"/>
      <c r="D101" s="177"/>
      <c r="E101" s="177"/>
      <c r="F101" s="125"/>
      <c r="G101" s="177">
        <v>2010</v>
      </c>
      <c r="H101" s="203">
        <v>140883.26</v>
      </c>
      <c r="I101" s="203" t="s">
        <v>1009</v>
      </c>
      <c r="J101" s="177"/>
      <c r="K101" s="177" t="s">
        <v>1746</v>
      </c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:26" s="120" customFormat="1" ht="25.5">
      <c r="A102" s="179" t="s">
        <v>1235</v>
      </c>
      <c r="B102" s="467" t="s">
        <v>1502</v>
      </c>
      <c r="C102" s="177"/>
      <c r="D102" s="177"/>
      <c r="E102" s="177"/>
      <c r="F102" s="125"/>
      <c r="G102" s="177">
        <v>2014</v>
      </c>
      <c r="H102" s="203">
        <v>4797</v>
      </c>
      <c r="I102" s="203" t="s">
        <v>1009</v>
      </c>
      <c r="J102" s="177"/>
      <c r="K102" s="177" t="s">
        <v>1806</v>
      </c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:26" s="120" customFormat="1" ht="25.5">
      <c r="A103" s="179" t="s">
        <v>1236</v>
      </c>
      <c r="B103" s="467" t="s">
        <v>1502</v>
      </c>
      <c r="C103" s="177"/>
      <c r="D103" s="177"/>
      <c r="E103" s="177"/>
      <c r="F103" s="125"/>
      <c r="G103" s="177">
        <v>2014</v>
      </c>
      <c r="H103" s="203">
        <v>4797</v>
      </c>
      <c r="I103" s="203" t="s">
        <v>1009</v>
      </c>
      <c r="J103" s="177"/>
      <c r="K103" s="177" t="s">
        <v>1806</v>
      </c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:26" s="120" customFormat="1" ht="25.5">
      <c r="A104" s="179" t="s">
        <v>1237</v>
      </c>
      <c r="B104" s="467" t="s">
        <v>1503</v>
      </c>
      <c r="C104" s="177"/>
      <c r="D104" s="177"/>
      <c r="E104" s="177"/>
      <c r="F104" s="125"/>
      <c r="G104" s="177">
        <v>1996</v>
      </c>
      <c r="H104" s="203">
        <v>2218.79</v>
      </c>
      <c r="I104" s="203" t="s">
        <v>1009</v>
      </c>
      <c r="J104" s="177"/>
      <c r="K104" s="177" t="s">
        <v>1807</v>
      </c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:26" s="120" customFormat="1" ht="25.5">
      <c r="A105" s="179" t="s">
        <v>1238</v>
      </c>
      <c r="B105" s="467" t="s">
        <v>1504</v>
      </c>
      <c r="C105" s="177"/>
      <c r="D105" s="177"/>
      <c r="E105" s="177"/>
      <c r="F105" s="125"/>
      <c r="G105" s="177">
        <v>1996</v>
      </c>
      <c r="H105" s="203">
        <v>15146.93</v>
      </c>
      <c r="I105" s="203" t="s">
        <v>1009</v>
      </c>
      <c r="J105" s="177"/>
      <c r="K105" s="177" t="s">
        <v>1750</v>
      </c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:26" s="120" customFormat="1" ht="25.5">
      <c r="A106" s="179" t="s">
        <v>1239</v>
      </c>
      <c r="B106" s="467" t="s">
        <v>1505</v>
      </c>
      <c r="C106" s="177"/>
      <c r="D106" s="177"/>
      <c r="E106" s="177"/>
      <c r="F106" s="125"/>
      <c r="G106" s="177">
        <v>1996</v>
      </c>
      <c r="H106" s="203">
        <v>9122.380000000001</v>
      </c>
      <c r="I106" s="203" t="s">
        <v>1009</v>
      </c>
      <c r="J106" s="177"/>
      <c r="K106" s="177" t="s">
        <v>1750</v>
      </c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:26" s="13" customFormat="1" ht="25.5">
      <c r="A107" s="179" t="s">
        <v>1240</v>
      </c>
      <c r="B107" s="467" t="s">
        <v>1506</v>
      </c>
      <c r="C107" s="177"/>
      <c r="D107" s="177"/>
      <c r="E107" s="177"/>
      <c r="F107" s="7"/>
      <c r="G107" s="177">
        <v>1998</v>
      </c>
      <c r="H107" s="203">
        <v>1475.33</v>
      </c>
      <c r="I107" s="203" t="s">
        <v>1009</v>
      </c>
      <c r="J107" s="177"/>
      <c r="K107" s="177" t="s">
        <v>158</v>
      </c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:26" s="13" customFormat="1" ht="25.5">
      <c r="A108" s="179" t="s">
        <v>1241</v>
      </c>
      <c r="B108" s="467" t="s">
        <v>1507</v>
      </c>
      <c r="C108" s="177"/>
      <c r="D108" s="177"/>
      <c r="E108" s="177"/>
      <c r="F108" s="7"/>
      <c r="G108" s="177">
        <v>1998</v>
      </c>
      <c r="H108" s="203">
        <v>715207</v>
      </c>
      <c r="I108" s="203" t="s">
        <v>1009</v>
      </c>
      <c r="J108" s="177"/>
      <c r="K108" s="177" t="s">
        <v>1808</v>
      </c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:26" s="13" customFormat="1" ht="25.5">
      <c r="A109" s="179" t="s">
        <v>1242</v>
      </c>
      <c r="B109" s="467" t="s">
        <v>1508</v>
      </c>
      <c r="C109" s="177"/>
      <c r="D109" s="177"/>
      <c r="E109" s="177"/>
      <c r="F109" s="7"/>
      <c r="G109" s="177">
        <v>1998</v>
      </c>
      <c r="H109" s="203">
        <v>2198136.2000000002</v>
      </c>
      <c r="I109" s="203" t="s">
        <v>1009</v>
      </c>
      <c r="J109" s="177"/>
      <c r="K109" s="177" t="s">
        <v>1746</v>
      </c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  <row r="110" spans="1:26" s="13" customFormat="1" ht="25.5">
      <c r="A110" s="179" t="s">
        <v>1243</v>
      </c>
      <c r="B110" s="467" t="s">
        <v>1509</v>
      </c>
      <c r="C110" s="177"/>
      <c r="D110" s="177"/>
      <c r="E110" s="177"/>
      <c r="F110" s="7"/>
      <c r="G110" s="177">
        <v>1999</v>
      </c>
      <c r="H110" s="203">
        <v>10560.77</v>
      </c>
      <c r="I110" s="203" t="s">
        <v>1009</v>
      </c>
      <c r="J110" s="177"/>
      <c r="K110" s="177" t="s">
        <v>1809</v>
      </c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</row>
    <row r="111" spans="1:26" s="13" customFormat="1" ht="25.5">
      <c r="A111" s="179" t="s">
        <v>1244</v>
      </c>
      <c r="B111" s="467" t="s">
        <v>1507</v>
      </c>
      <c r="C111" s="177"/>
      <c r="D111" s="177"/>
      <c r="E111" s="177"/>
      <c r="F111" s="7"/>
      <c r="G111" s="177">
        <v>1999</v>
      </c>
      <c r="H111" s="203">
        <v>42832.71</v>
      </c>
      <c r="I111" s="203" t="s">
        <v>1009</v>
      </c>
      <c r="J111" s="177"/>
      <c r="K111" s="177" t="s">
        <v>1810</v>
      </c>
      <c r="L111" s="177"/>
      <c r="M111" s="177"/>
      <c r="N111" s="177"/>
      <c r="O111" s="177"/>
      <c r="P111" s="177"/>
      <c r="Q111" s="177"/>
      <c r="R111" s="177"/>
      <c r="S111" s="177"/>
      <c r="T111" s="177"/>
      <c r="U111" s="177"/>
      <c r="V111" s="177"/>
      <c r="W111" s="177"/>
      <c r="X111" s="177"/>
      <c r="Y111" s="177"/>
      <c r="Z111" s="177"/>
    </row>
    <row r="112" spans="1:26" s="13" customFormat="1" ht="25.5">
      <c r="A112" s="179" t="s">
        <v>1245</v>
      </c>
      <c r="B112" s="467" t="s">
        <v>1510</v>
      </c>
      <c r="C112" s="177"/>
      <c r="D112" s="177"/>
      <c r="E112" s="177"/>
      <c r="F112" s="7"/>
      <c r="G112" s="177">
        <v>1999</v>
      </c>
      <c r="H112" s="203">
        <v>35885.599999999999</v>
      </c>
      <c r="I112" s="203" t="s">
        <v>1009</v>
      </c>
      <c r="J112" s="177"/>
      <c r="K112" s="177" t="s">
        <v>1811</v>
      </c>
      <c r="L112" s="177"/>
      <c r="M112" s="177"/>
      <c r="N112" s="177"/>
      <c r="O112" s="177"/>
      <c r="P112" s="177"/>
      <c r="Q112" s="177"/>
      <c r="R112" s="177"/>
      <c r="S112" s="177"/>
      <c r="T112" s="177"/>
      <c r="U112" s="177"/>
      <c r="V112" s="177"/>
      <c r="W112" s="177"/>
      <c r="X112" s="177"/>
      <c r="Y112" s="177"/>
      <c r="Z112" s="177"/>
    </row>
    <row r="113" spans="1:26" s="13" customFormat="1" ht="25.5">
      <c r="A113" s="179" t="s">
        <v>1246</v>
      </c>
      <c r="B113" s="467" t="s">
        <v>1511</v>
      </c>
      <c r="C113" s="177"/>
      <c r="D113" s="177"/>
      <c r="E113" s="177"/>
      <c r="F113" s="7"/>
      <c r="G113" s="177">
        <v>1999</v>
      </c>
      <c r="H113" s="203">
        <v>7084</v>
      </c>
      <c r="I113" s="203" t="s">
        <v>1009</v>
      </c>
      <c r="J113" s="177"/>
      <c r="K113" s="177" t="s">
        <v>1812</v>
      </c>
      <c r="L113" s="177"/>
      <c r="M113" s="177"/>
      <c r="N113" s="177"/>
      <c r="O113" s="177"/>
      <c r="P113" s="177"/>
      <c r="Q113" s="177"/>
      <c r="R113" s="177"/>
      <c r="S113" s="177"/>
      <c r="T113" s="177"/>
      <c r="U113" s="177"/>
      <c r="V113" s="177"/>
      <c r="W113" s="177"/>
      <c r="X113" s="177"/>
      <c r="Y113" s="177"/>
      <c r="Z113" s="177"/>
    </row>
    <row r="114" spans="1:26" s="13" customFormat="1" ht="25.5">
      <c r="A114" s="179" t="s">
        <v>1247</v>
      </c>
      <c r="B114" s="467" t="s">
        <v>1493</v>
      </c>
      <c r="C114" s="177"/>
      <c r="D114" s="177"/>
      <c r="E114" s="177"/>
      <c r="F114" s="7"/>
      <c r="G114" s="177">
        <v>1999</v>
      </c>
      <c r="H114" s="203">
        <v>4744</v>
      </c>
      <c r="I114" s="203" t="s">
        <v>1009</v>
      </c>
      <c r="J114" s="177"/>
      <c r="K114" s="177" t="s">
        <v>1813</v>
      </c>
      <c r="L114" s="177"/>
      <c r="M114" s="177"/>
      <c r="N114" s="177"/>
      <c r="O114" s="177"/>
      <c r="P114" s="177"/>
      <c r="Q114" s="177"/>
      <c r="R114" s="177"/>
      <c r="S114" s="177"/>
      <c r="T114" s="177"/>
      <c r="U114" s="177"/>
      <c r="V114" s="177"/>
      <c r="W114" s="177"/>
      <c r="X114" s="177"/>
      <c r="Y114" s="177"/>
      <c r="Z114" s="177"/>
    </row>
    <row r="115" spans="1:26" s="13" customFormat="1" ht="25.5">
      <c r="A115" s="179" t="s">
        <v>1248</v>
      </c>
      <c r="B115" s="467" t="s">
        <v>1507</v>
      </c>
      <c r="C115" s="177"/>
      <c r="D115" s="177"/>
      <c r="E115" s="177"/>
      <c r="F115" s="7"/>
      <c r="G115" s="177">
        <v>1999</v>
      </c>
      <c r="H115" s="203">
        <v>9675.68</v>
      </c>
      <c r="I115" s="203" t="s">
        <v>1009</v>
      </c>
      <c r="J115" s="177"/>
      <c r="K115" s="177" t="s">
        <v>1763</v>
      </c>
      <c r="L115" s="177"/>
      <c r="M115" s="177"/>
      <c r="N115" s="177"/>
      <c r="O115" s="177"/>
      <c r="P115" s="177"/>
      <c r="Q115" s="177"/>
      <c r="R115" s="177"/>
      <c r="S115" s="177"/>
      <c r="T115" s="177"/>
      <c r="U115" s="177"/>
      <c r="V115" s="177"/>
      <c r="W115" s="177"/>
      <c r="X115" s="177"/>
      <c r="Y115" s="177"/>
      <c r="Z115" s="177"/>
    </row>
    <row r="116" spans="1:26" s="13" customFormat="1" ht="25.5">
      <c r="A116" s="179" t="s">
        <v>1249</v>
      </c>
      <c r="B116" s="467" t="s">
        <v>1512</v>
      </c>
      <c r="C116" s="177"/>
      <c r="D116" s="177"/>
      <c r="E116" s="177"/>
      <c r="F116" s="7"/>
      <c r="G116" s="177">
        <v>1999</v>
      </c>
      <c r="H116" s="203">
        <v>89943</v>
      </c>
      <c r="I116" s="203" t="s">
        <v>1009</v>
      </c>
      <c r="J116" s="177"/>
      <c r="K116" s="177" t="s">
        <v>1746</v>
      </c>
      <c r="L116" s="177"/>
      <c r="M116" s="177"/>
      <c r="N116" s="177"/>
      <c r="O116" s="177"/>
      <c r="P116" s="177"/>
      <c r="Q116" s="177"/>
      <c r="R116" s="177"/>
      <c r="S116" s="177"/>
      <c r="T116" s="177"/>
      <c r="U116" s="177"/>
      <c r="V116" s="177"/>
      <c r="W116" s="177"/>
      <c r="X116" s="177"/>
      <c r="Y116" s="177"/>
      <c r="Z116" s="177"/>
    </row>
    <row r="117" spans="1:26" s="13" customFormat="1" ht="25.5">
      <c r="A117" s="179" t="s">
        <v>1250</v>
      </c>
      <c r="B117" s="467" t="s">
        <v>1507</v>
      </c>
      <c r="C117" s="177"/>
      <c r="D117" s="177"/>
      <c r="E117" s="177"/>
      <c r="F117" s="7"/>
      <c r="G117" s="177">
        <v>1999</v>
      </c>
      <c r="H117" s="203">
        <v>121569.16</v>
      </c>
      <c r="I117" s="203" t="s">
        <v>1009</v>
      </c>
      <c r="J117" s="177"/>
      <c r="K117" s="177" t="s">
        <v>1704</v>
      </c>
      <c r="L117" s="177"/>
      <c r="M117" s="177"/>
      <c r="N117" s="177"/>
      <c r="O117" s="177"/>
      <c r="P117" s="177"/>
      <c r="Q117" s="177"/>
      <c r="R117" s="177"/>
      <c r="S117" s="177"/>
      <c r="T117" s="177"/>
      <c r="U117" s="177"/>
      <c r="V117" s="177"/>
      <c r="W117" s="177"/>
      <c r="X117" s="177"/>
      <c r="Y117" s="177"/>
      <c r="Z117" s="177"/>
    </row>
    <row r="118" spans="1:26" s="13" customFormat="1" ht="25.5">
      <c r="A118" s="179" t="s">
        <v>1251</v>
      </c>
      <c r="B118" s="467" t="s">
        <v>1507</v>
      </c>
      <c r="C118" s="177"/>
      <c r="D118" s="177"/>
      <c r="E118" s="177"/>
      <c r="F118" s="7"/>
      <c r="G118" s="177">
        <v>1999</v>
      </c>
      <c r="H118" s="203">
        <v>43924</v>
      </c>
      <c r="I118" s="203" t="s">
        <v>1009</v>
      </c>
      <c r="J118" s="177"/>
      <c r="K118" s="177" t="s">
        <v>1814</v>
      </c>
      <c r="L118" s="177"/>
      <c r="M118" s="177"/>
      <c r="N118" s="177"/>
      <c r="O118" s="177"/>
      <c r="P118" s="177"/>
      <c r="Q118" s="177"/>
      <c r="R118" s="177"/>
      <c r="S118" s="177"/>
      <c r="T118" s="177"/>
      <c r="U118" s="177"/>
      <c r="V118" s="177"/>
      <c r="W118" s="177"/>
      <c r="X118" s="177"/>
      <c r="Y118" s="177"/>
      <c r="Z118" s="177"/>
    </row>
    <row r="119" spans="1:26" s="13" customFormat="1" ht="25.5">
      <c r="A119" s="179" t="s">
        <v>1252</v>
      </c>
      <c r="B119" s="467" t="s">
        <v>1513</v>
      </c>
      <c r="C119" s="177"/>
      <c r="D119" s="177"/>
      <c r="E119" s="177"/>
      <c r="F119" s="7"/>
      <c r="G119" s="177">
        <v>1999</v>
      </c>
      <c r="H119" s="203">
        <v>34193</v>
      </c>
      <c r="I119" s="203" t="s">
        <v>1009</v>
      </c>
      <c r="J119" s="177"/>
      <c r="K119" s="177" t="s">
        <v>1815</v>
      </c>
      <c r="L119" s="177"/>
      <c r="M119" s="177"/>
      <c r="N119" s="177"/>
      <c r="O119" s="177"/>
      <c r="P119" s="177"/>
      <c r="Q119" s="177"/>
      <c r="R119" s="177"/>
      <c r="S119" s="177"/>
      <c r="T119" s="177"/>
      <c r="U119" s="177"/>
      <c r="V119" s="177"/>
      <c r="W119" s="177"/>
      <c r="X119" s="177"/>
      <c r="Y119" s="177"/>
      <c r="Z119" s="177"/>
    </row>
    <row r="120" spans="1:26" s="13" customFormat="1" ht="25.5">
      <c r="A120" s="179" t="s">
        <v>1253</v>
      </c>
      <c r="B120" s="467" t="s">
        <v>1514</v>
      </c>
      <c r="C120" s="177"/>
      <c r="D120" s="177"/>
      <c r="E120" s="177"/>
      <c r="F120" s="7"/>
      <c r="G120" s="177">
        <v>2000</v>
      </c>
      <c r="H120" s="203">
        <v>7447</v>
      </c>
      <c r="I120" s="203" t="s">
        <v>1009</v>
      </c>
      <c r="J120" s="177"/>
      <c r="K120" s="177" t="s">
        <v>1816</v>
      </c>
      <c r="L120" s="177"/>
      <c r="M120" s="177"/>
      <c r="N120" s="177"/>
      <c r="O120" s="177"/>
      <c r="P120" s="177"/>
      <c r="Q120" s="177"/>
      <c r="R120" s="177"/>
      <c r="S120" s="177"/>
      <c r="T120" s="177"/>
      <c r="U120" s="177"/>
      <c r="V120" s="177"/>
      <c r="W120" s="177"/>
      <c r="X120" s="177"/>
      <c r="Y120" s="177"/>
      <c r="Z120" s="177"/>
    </row>
    <row r="121" spans="1:26" s="13" customFormat="1" ht="25.5">
      <c r="A121" s="179" t="s">
        <v>1254</v>
      </c>
      <c r="B121" s="467" t="s">
        <v>1515</v>
      </c>
      <c r="C121" s="177"/>
      <c r="D121" s="177"/>
      <c r="E121" s="177"/>
      <c r="F121" s="7"/>
      <c r="G121" s="177">
        <v>2000</v>
      </c>
      <c r="H121" s="203">
        <v>534735</v>
      </c>
      <c r="I121" s="203" t="s">
        <v>1009</v>
      </c>
      <c r="J121" s="177"/>
      <c r="K121" s="177" t="s">
        <v>1809</v>
      </c>
      <c r="L121" s="177"/>
      <c r="M121" s="177"/>
      <c r="N121" s="177"/>
      <c r="O121" s="177"/>
      <c r="P121" s="177"/>
      <c r="Q121" s="177"/>
      <c r="R121" s="177"/>
      <c r="S121" s="177"/>
      <c r="T121" s="177"/>
      <c r="U121" s="177"/>
      <c r="V121" s="177"/>
      <c r="W121" s="177"/>
      <c r="X121" s="177"/>
      <c r="Y121" s="177"/>
      <c r="Z121" s="177"/>
    </row>
    <row r="122" spans="1:26" s="13" customFormat="1" ht="25.5">
      <c r="A122" s="179" t="s">
        <v>1255</v>
      </c>
      <c r="B122" s="467" t="s">
        <v>1516</v>
      </c>
      <c r="C122" s="177"/>
      <c r="D122" s="177"/>
      <c r="E122" s="177"/>
      <c r="F122" s="7"/>
      <c r="G122" s="177">
        <v>2001</v>
      </c>
      <c r="H122" s="203">
        <v>12379.2</v>
      </c>
      <c r="I122" s="203" t="s">
        <v>1009</v>
      </c>
      <c r="J122" s="177"/>
      <c r="K122" s="177" t="s">
        <v>1817</v>
      </c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</row>
    <row r="123" spans="1:26" s="13" customFormat="1" ht="25.5">
      <c r="A123" s="179" t="s">
        <v>1256</v>
      </c>
      <c r="B123" s="467" t="s">
        <v>1512</v>
      </c>
      <c r="C123" s="177"/>
      <c r="D123" s="177"/>
      <c r="E123" s="177"/>
      <c r="F123" s="7"/>
      <c r="G123" s="177">
        <v>2001</v>
      </c>
      <c r="H123" s="203">
        <v>14908</v>
      </c>
      <c r="I123" s="203" t="s">
        <v>1009</v>
      </c>
      <c r="J123" s="177"/>
      <c r="K123" s="177" t="s">
        <v>1817</v>
      </c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</row>
    <row r="124" spans="1:26" s="13" customFormat="1" ht="25.5">
      <c r="A124" s="179" t="s">
        <v>1257</v>
      </c>
      <c r="B124" s="467" t="s">
        <v>1517</v>
      </c>
      <c r="C124" s="177"/>
      <c r="D124" s="177"/>
      <c r="E124" s="177"/>
      <c r="F124" s="7"/>
      <c r="G124" s="177">
        <v>2001</v>
      </c>
      <c r="H124" s="203">
        <v>14619</v>
      </c>
      <c r="I124" s="203" t="s">
        <v>1009</v>
      </c>
      <c r="J124" s="177"/>
      <c r="K124" s="177" t="s">
        <v>1818</v>
      </c>
      <c r="L124" s="177"/>
      <c r="M124" s="177"/>
      <c r="N124" s="177"/>
      <c r="O124" s="177"/>
      <c r="P124" s="177"/>
      <c r="Q124" s="177"/>
      <c r="R124" s="177"/>
      <c r="S124" s="177"/>
      <c r="T124" s="177"/>
      <c r="U124" s="177"/>
      <c r="V124" s="177"/>
      <c r="W124" s="177"/>
      <c r="X124" s="177"/>
      <c r="Y124" s="177"/>
      <c r="Z124" s="177"/>
    </row>
    <row r="125" spans="1:26" s="13" customFormat="1" ht="25.5">
      <c r="A125" s="179" t="s">
        <v>1258</v>
      </c>
      <c r="B125" s="485" t="s">
        <v>1518</v>
      </c>
      <c r="C125" s="177"/>
      <c r="D125" s="177"/>
      <c r="E125" s="177"/>
      <c r="F125" s="7"/>
      <c r="G125" s="177">
        <v>2001</v>
      </c>
      <c r="H125" s="203">
        <v>140005</v>
      </c>
      <c r="I125" s="203" t="s">
        <v>1009</v>
      </c>
      <c r="J125" s="177"/>
      <c r="K125" s="177" t="s">
        <v>1744</v>
      </c>
      <c r="L125" s="177"/>
      <c r="M125" s="177"/>
      <c r="N125" s="177"/>
      <c r="O125" s="177"/>
      <c r="P125" s="177"/>
      <c r="Q125" s="177"/>
      <c r="R125" s="177"/>
      <c r="S125" s="177"/>
      <c r="T125" s="177"/>
      <c r="U125" s="177"/>
      <c r="V125" s="177"/>
      <c r="W125" s="177"/>
      <c r="X125" s="177"/>
      <c r="Y125" s="177"/>
      <c r="Z125" s="177"/>
    </row>
    <row r="126" spans="1:26" s="13" customFormat="1" ht="25.5">
      <c r="A126" s="179" t="s">
        <v>1259</v>
      </c>
      <c r="B126" s="485" t="s">
        <v>1519</v>
      </c>
      <c r="C126" s="177"/>
      <c r="D126" s="177"/>
      <c r="E126" s="177"/>
      <c r="F126" s="7"/>
      <c r="G126" s="177">
        <v>2001</v>
      </c>
      <c r="H126" s="203">
        <v>17748.8</v>
      </c>
      <c r="I126" s="203" t="s">
        <v>1009</v>
      </c>
      <c r="J126" s="177"/>
      <c r="K126" s="177" t="s">
        <v>1819</v>
      </c>
      <c r="L126" s="177"/>
      <c r="M126" s="177"/>
      <c r="N126" s="177"/>
      <c r="O126" s="177"/>
      <c r="P126" s="177"/>
      <c r="Q126" s="177"/>
      <c r="R126" s="177"/>
      <c r="S126" s="177"/>
      <c r="T126" s="177"/>
      <c r="U126" s="177"/>
      <c r="V126" s="177"/>
      <c r="W126" s="177"/>
      <c r="X126" s="177"/>
      <c r="Y126" s="177"/>
      <c r="Z126" s="177"/>
    </row>
    <row r="127" spans="1:26" s="13" customFormat="1" ht="25.5">
      <c r="A127" s="179" t="s">
        <v>1260</v>
      </c>
      <c r="B127" s="467" t="s">
        <v>1520</v>
      </c>
      <c r="C127" s="177"/>
      <c r="D127" s="177"/>
      <c r="E127" s="177"/>
      <c r="F127" s="7"/>
      <c r="G127" s="177">
        <v>2001</v>
      </c>
      <c r="H127" s="203">
        <v>3334.1</v>
      </c>
      <c r="I127" s="203" t="s">
        <v>1009</v>
      </c>
      <c r="J127" s="177"/>
      <c r="K127" s="177" t="s">
        <v>1819</v>
      </c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</row>
    <row r="128" spans="1:26" s="13" customFormat="1" ht="25.5">
      <c r="A128" s="179" t="s">
        <v>1261</v>
      </c>
      <c r="B128" s="467" t="s">
        <v>1521</v>
      </c>
      <c r="C128" s="177"/>
      <c r="D128" s="177"/>
      <c r="E128" s="177"/>
      <c r="F128" s="7"/>
      <c r="G128" s="177">
        <v>2001</v>
      </c>
      <c r="H128" s="203">
        <v>89258.1</v>
      </c>
      <c r="I128" s="203" t="s">
        <v>1009</v>
      </c>
      <c r="J128" s="177"/>
      <c r="K128" s="177" t="s">
        <v>1819</v>
      </c>
      <c r="L128" s="177"/>
      <c r="M128" s="177"/>
      <c r="N128" s="177"/>
      <c r="O128" s="177"/>
      <c r="P128" s="177"/>
      <c r="Q128" s="177"/>
      <c r="R128" s="177"/>
      <c r="S128" s="177"/>
      <c r="T128" s="177"/>
      <c r="U128" s="177"/>
      <c r="V128" s="177"/>
      <c r="W128" s="177"/>
      <c r="X128" s="177"/>
      <c r="Y128" s="177"/>
      <c r="Z128" s="177"/>
    </row>
    <row r="129" spans="1:26" s="13" customFormat="1" ht="25.5">
      <c r="A129" s="179" t="s">
        <v>1262</v>
      </c>
      <c r="B129" s="467" t="s">
        <v>1522</v>
      </c>
      <c r="C129" s="177"/>
      <c r="D129" s="177"/>
      <c r="E129" s="177"/>
      <c r="F129" s="7"/>
      <c r="G129" s="177">
        <v>2001</v>
      </c>
      <c r="H129" s="203">
        <v>1890.9</v>
      </c>
      <c r="I129" s="203" t="s">
        <v>1009</v>
      </c>
      <c r="J129" s="177"/>
      <c r="K129" s="177" t="s">
        <v>1819</v>
      </c>
      <c r="L129" s="177"/>
      <c r="M129" s="177"/>
      <c r="N129" s="177"/>
      <c r="O129" s="177"/>
      <c r="P129" s="177"/>
      <c r="Q129" s="177"/>
      <c r="R129" s="177"/>
      <c r="S129" s="177"/>
      <c r="T129" s="177"/>
      <c r="U129" s="177"/>
      <c r="V129" s="177"/>
      <c r="W129" s="177"/>
      <c r="X129" s="177"/>
      <c r="Y129" s="177"/>
      <c r="Z129" s="177"/>
    </row>
    <row r="130" spans="1:26" s="13" customFormat="1" ht="25.5">
      <c r="A130" s="179" t="s">
        <v>1263</v>
      </c>
      <c r="B130" s="467" t="s">
        <v>1523</v>
      </c>
      <c r="C130" s="177"/>
      <c r="D130" s="177"/>
      <c r="E130" s="177"/>
      <c r="F130" s="7"/>
      <c r="G130" s="177">
        <v>2002</v>
      </c>
      <c r="H130" s="203">
        <v>155136</v>
      </c>
      <c r="I130" s="203" t="s">
        <v>1009</v>
      </c>
      <c r="J130" s="177"/>
      <c r="K130" s="177" t="s">
        <v>1701</v>
      </c>
      <c r="L130" s="177"/>
      <c r="M130" s="177"/>
      <c r="N130" s="177"/>
      <c r="O130" s="177"/>
      <c r="P130" s="177"/>
      <c r="Q130" s="177"/>
      <c r="R130" s="177"/>
      <c r="S130" s="177"/>
      <c r="T130" s="177"/>
      <c r="U130" s="177"/>
      <c r="V130" s="177"/>
      <c r="W130" s="177"/>
      <c r="X130" s="177"/>
      <c r="Y130" s="177"/>
      <c r="Z130" s="177"/>
    </row>
    <row r="131" spans="1:26" s="13" customFormat="1" ht="38.25">
      <c r="A131" s="179" t="s">
        <v>1264</v>
      </c>
      <c r="B131" s="467" t="s">
        <v>1524</v>
      </c>
      <c r="C131" s="177"/>
      <c r="D131" s="177"/>
      <c r="E131" s="177"/>
      <c r="F131" s="7"/>
      <c r="G131" s="177">
        <v>2002</v>
      </c>
      <c r="H131" s="203">
        <v>168142.01</v>
      </c>
      <c r="I131" s="203" t="s">
        <v>1009</v>
      </c>
      <c r="J131" s="177"/>
      <c r="K131" s="177" t="s">
        <v>1820</v>
      </c>
      <c r="L131" s="177"/>
      <c r="M131" s="177"/>
      <c r="N131" s="177"/>
      <c r="O131" s="177"/>
      <c r="P131" s="177"/>
      <c r="Q131" s="177"/>
      <c r="R131" s="177"/>
      <c r="S131" s="177"/>
      <c r="T131" s="177"/>
      <c r="U131" s="177"/>
      <c r="V131" s="177"/>
      <c r="W131" s="177"/>
      <c r="X131" s="177"/>
      <c r="Y131" s="177"/>
      <c r="Z131" s="177"/>
    </row>
    <row r="132" spans="1:26" s="13" customFormat="1" ht="25.5">
      <c r="A132" s="179" t="s">
        <v>1265</v>
      </c>
      <c r="B132" s="467" t="s">
        <v>1525</v>
      </c>
      <c r="C132" s="177"/>
      <c r="D132" s="177"/>
      <c r="E132" s="177"/>
      <c r="F132" s="7"/>
      <c r="G132" s="177">
        <v>2004</v>
      </c>
      <c r="H132" s="203">
        <v>10854.91</v>
      </c>
      <c r="I132" s="203" t="s">
        <v>1009</v>
      </c>
      <c r="J132" s="177"/>
      <c r="K132" s="177" t="s">
        <v>1821</v>
      </c>
      <c r="L132" s="177"/>
      <c r="M132" s="177"/>
      <c r="N132" s="177"/>
      <c r="O132" s="177"/>
      <c r="P132" s="177"/>
      <c r="Q132" s="177"/>
      <c r="R132" s="177"/>
      <c r="S132" s="177"/>
      <c r="T132" s="177"/>
      <c r="U132" s="177"/>
      <c r="V132" s="177"/>
      <c r="W132" s="177"/>
      <c r="X132" s="177"/>
      <c r="Y132" s="177"/>
      <c r="Z132" s="177"/>
    </row>
    <row r="133" spans="1:26" s="13" customFormat="1" ht="25.5">
      <c r="A133" s="179" t="s">
        <v>1266</v>
      </c>
      <c r="B133" s="467" t="s">
        <v>1526</v>
      </c>
      <c r="C133" s="177"/>
      <c r="D133" s="177"/>
      <c r="E133" s="177"/>
      <c r="F133" s="7"/>
      <c r="G133" s="177">
        <v>2004</v>
      </c>
      <c r="H133" s="203">
        <v>5035.7700000000004</v>
      </c>
      <c r="I133" s="203" t="s">
        <v>1009</v>
      </c>
      <c r="J133" s="177"/>
      <c r="K133" s="177" t="s">
        <v>1822</v>
      </c>
      <c r="L133" s="177"/>
      <c r="M133" s="177"/>
      <c r="N133" s="177"/>
      <c r="O133" s="177"/>
      <c r="P133" s="177"/>
      <c r="Q133" s="177"/>
      <c r="R133" s="177"/>
      <c r="S133" s="177"/>
      <c r="T133" s="177"/>
      <c r="U133" s="177"/>
      <c r="V133" s="177"/>
      <c r="W133" s="177"/>
      <c r="X133" s="177"/>
      <c r="Y133" s="177"/>
      <c r="Z133" s="177"/>
    </row>
    <row r="134" spans="1:26" s="13" customFormat="1" ht="25.5">
      <c r="A134" s="179" t="s">
        <v>1267</v>
      </c>
      <c r="B134" s="467" t="s">
        <v>1523</v>
      </c>
      <c r="C134" s="177"/>
      <c r="D134" s="177"/>
      <c r="E134" s="177"/>
      <c r="F134" s="7"/>
      <c r="G134" s="177">
        <v>2004</v>
      </c>
      <c r="H134" s="203">
        <v>6432.58</v>
      </c>
      <c r="I134" s="203" t="s">
        <v>1009</v>
      </c>
      <c r="J134" s="177"/>
      <c r="K134" s="177" t="s">
        <v>1823</v>
      </c>
      <c r="L134" s="177"/>
      <c r="M134" s="177"/>
      <c r="N134" s="177"/>
      <c r="O134" s="177"/>
      <c r="P134" s="177"/>
      <c r="Q134" s="177"/>
      <c r="R134" s="177"/>
      <c r="S134" s="177"/>
      <c r="T134" s="177"/>
      <c r="U134" s="177"/>
      <c r="V134" s="177"/>
      <c r="W134" s="177"/>
      <c r="X134" s="177"/>
      <c r="Y134" s="177"/>
      <c r="Z134" s="177"/>
    </row>
    <row r="135" spans="1:26" s="13" customFormat="1" ht="25.5">
      <c r="A135" s="179" t="s">
        <v>1268</v>
      </c>
      <c r="B135" s="467" t="s">
        <v>1527</v>
      </c>
      <c r="C135" s="177"/>
      <c r="D135" s="177"/>
      <c r="E135" s="177"/>
      <c r="F135" s="7"/>
      <c r="G135" s="177">
        <v>2005</v>
      </c>
      <c r="H135" s="203">
        <v>58416.42</v>
      </c>
      <c r="I135" s="203" t="s">
        <v>1009</v>
      </c>
      <c r="J135" s="177"/>
      <c r="K135" s="177" t="s">
        <v>1775</v>
      </c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</row>
    <row r="136" spans="1:26" s="13" customFormat="1" ht="25.5">
      <c r="A136" s="179" t="s">
        <v>1269</v>
      </c>
      <c r="B136" s="467" t="s">
        <v>1528</v>
      </c>
      <c r="C136" s="177"/>
      <c r="D136" s="177"/>
      <c r="E136" s="177"/>
      <c r="F136" s="7"/>
      <c r="G136" s="177">
        <v>2008</v>
      </c>
      <c r="H136" s="203">
        <v>53943.03</v>
      </c>
      <c r="I136" s="203" t="s">
        <v>1009</v>
      </c>
      <c r="J136" s="177"/>
      <c r="K136" s="177" t="s">
        <v>1824</v>
      </c>
      <c r="L136" s="177"/>
      <c r="M136" s="177"/>
      <c r="N136" s="177"/>
      <c r="O136" s="177"/>
      <c r="P136" s="177"/>
      <c r="Q136" s="177"/>
      <c r="R136" s="177"/>
      <c r="S136" s="177"/>
      <c r="T136" s="177"/>
      <c r="U136" s="177"/>
      <c r="V136" s="177"/>
      <c r="W136" s="177"/>
      <c r="X136" s="177"/>
      <c r="Y136" s="177"/>
      <c r="Z136" s="177"/>
    </row>
    <row r="137" spans="1:26" s="13" customFormat="1" ht="25.5">
      <c r="A137" s="179" t="s">
        <v>1270</v>
      </c>
      <c r="B137" s="467" t="s">
        <v>1529</v>
      </c>
      <c r="C137" s="177"/>
      <c r="D137" s="177"/>
      <c r="E137" s="177"/>
      <c r="F137" s="7"/>
      <c r="G137" s="177">
        <v>2010</v>
      </c>
      <c r="H137" s="203">
        <v>18326.97</v>
      </c>
      <c r="I137" s="203" t="s">
        <v>1009</v>
      </c>
      <c r="J137" s="177"/>
      <c r="K137" s="177" t="s">
        <v>1825</v>
      </c>
      <c r="L137" s="177"/>
      <c r="M137" s="177"/>
      <c r="N137" s="177"/>
      <c r="O137" s="177"/>
      <c r="P137" s="177"/>
      <c r="Q137" s="177"/>
      <c r="R137" s="177"/>
      <c r="S137" s="177"/>
      <c r="T137" s="177"/>
      <c r="U137" s="177"/>
      <c r="V137" s="177"/>
      <c r="W137" s="177"/>
      <c r="X137" s="177"/>
      <c r="Y137" s="177"/>
      <c r="Z137" s="177"/>
    </row>
    <row r="138" spans="1:26" s="13" customFormat="1" ht="25.5">
      <c r="A138" s="179" t="s">
        <v>1271</v>
      </c>
      <c r="B138" s="467" t="s">
        <v>1530</v>
      </c>
      <c r="C138" s="177"/>
      <c r="D138" s="177"/>
      <c r="E138" s="177"/>
      <c r="F138" s="7"/>
      <c r="G138" s="177">
        <v>2010</v>
      </c>
      <c r="H138" s="203">
        <v>108139.13</v>
      </c>
      <c r="I138" s="203" t="s">
        <v>1009</v>
      </c>
      <c r="J138" s="177"/>
      <c r="K138" s="177" t="s">
        <v>1826</v>
      </c>
      <c r="L138" s="177"/>
      <c r="M138" s="177"/>
      <c r="N138" s="177"/>
      <c r="O138" s="177"/>
      <c r="P138" s="177"/>
      <c r="Q138" s="177"/>
      <c r="R138" s="177"/>
      <c r="S138" s="177"/>
      <c r="T138" s="177"/>
      <c r="U138" s="177"/>
      <c r="V138" s="177"/>
      <c r="W138" s="177"/>
      <c r="X138" s="177"/>
      <c r="Y138" s="177"/>
      <c r="Z138" s="177"/>
    </row>
    <row r="139" spans="1:26" s="13" customFormat="1" ht="25.5">
      <c r="A139" s="179" t="s">
        <v>1272</v>
      </c>
      <c r="B139" s="467" t="s">
        <v>1531</v>
      </c>
      <c r="C139" s="177"/>
      <c r="D139" s="177"/>
      <c r="E139" s="177"/>
      <c r="F139" s="7"/>
      <c r="G139" s="177">
        <v>2013</v>
      </c>
      <c r="H139" s="203">
        <v>41548.6</v>
      </c>
      <c r="I139" s="203" t="s">
        <v>1009</v>
      </c>
      <c r="J139" s="177"/>
      <c r="K139" s="177" t="s">
        <v>1827</v>
      </c>
      <c r="L139" s="177"/>
      <c r="M139" s="177"/>
      <c r="N139" s="177"/>
      <c r="O139" s="177"/>
      <c r="P139" s="177"/>
      <c r="Q139" s="177"/>
      <c r="R139" s="177"/>
      <c r="S139" s="177"/>
      <c r="T139" s="177"/>
      <c r="U139" s="177"/>
      <c r="V139" s="177"/>
      <c r="W139" s="177"/>
      <c r="X139" s="177"/>
      <c r="Y139" s="177"/>
      <c r="Z139" s="177"/>
    </row>
    <row r="140" spans="1:26" s="13" customFormat="1" ht="25.5">
      <c r="A140" s="179" t="s">
        <v>1273</v>
      </c>
      <c r="B140" s="467" t="s">
        <v>1532</v>
      </c>
      <c r="C140" s="177"/>
      <c r="D140" s="177"/>
      <c r="E140" s="177"/>
      <c r="F140" s="7"/>
      <c r="G140" s="177">
        <v>2014</v>
      </c>
      <c r="H140" s="203">
        <v>74050</v>
      </c>
      <c r="I140" s="203" t="s">
        <v>1009</v>
      </c>
      <c r="J140" s="177"/>
      <c r="K140" s="179" t="s">
        <v>1828</v>
      </c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7"/>
    </row>
    <row r="141" spans="1:26" s="13" customFormat="1" ht="25.5">
      <c r="A141" s="179" t="s">
        <v>1274</v>
      </c>
      <c r="B141" s="467" t="s">
        <v>1533</v>
      </c>
      <c r="C141" s="177"/>
      <c r="D141" s="177"/>
      <c r="E141" s="177"/>
      <c r="F141" s="7"/>
      <c r="G141" s="177">
        <v>2015</v>
      </c>
      <c r="H141" s="203">
        <v>11000</v>
      </c>
      <c r="I141" s="203" t="s">
        <v>1009</v>
      </c>
      <c r="J141" s="177"/>
      <c r="K141" s="179" t="s">
        <v>1767</v>
      </c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7"/>
      <c r="Y141" s="177"/>
      <c r="Z141" s="177"/>
    </row>
    <row r="142" spans="1:26" s="13" customFormat="1" ht="25.5">
      <c r="A142" s="179" t="s">
        <v>1275</v>
      </c>
      <c r="B142" s="467" t="s">
        <v>1533</v>
      </c>
      <c r="C142" s="177"/>
      <c r="D142" s="177"/>
      <c r="E142" s="177"/>
      <c r="F142" s="7"/>
      <c r="G142" s="177">
        <v>2015</v>
      </c>
      <c r="H142" s="203">
        <v>15000</v>
      </c>
      <c r="I142" s="203" t="s">
        <v>1009</v>
      </c>
      <c r="J142" s="177"/>
      <c r="K142" s="179" t="s">
        <v>1767</v>
      </c>
      <c r="L142" s="177"/>
      <c r="M142" s="177"/>
      <c r="N142" s="177"/>
      <c r="O142" s="177"/>
      <c r="P142" s="177"/>
      <c r="Q142" s="177"/>
      <c r="R142" s="177"/>
      <c r="S142" s="177"/>
      <c r="T142" s="177"/>
      <c r="U142" s="177"/>
      <c r="V142" s="177"/>
      <c r="W142" s="177"/>
      <c r="X142" s="177"/>
      <c r="Y142" s="177"/>
      <c r="Z142" s="177"/>
    </row>
    <row r="143" spans="1:26" s="13" customFormat="1" ht="25.5">
      <c r="A143" s="179" t="s">
        <v>1276</v>
      </c>
      <c r="B143" s="467" t="s">
        <v>1531</v>
      </c>
      <c r="C143" s="177"/>
      <c r="D143" s="177"/>
      <c r="E143" s="177"/>
      <c r="F143" s="7"/>
      <c r="G143" s="177">
        <v>2015</v>
      </c>
      <c r="H143" s="203">
        <v>12151.4</v>
      </c>
      <c r="I143" s="203" t="s">
        <v>1009</v>
      </c>
      <c r="J143" s="177"/>
      <c r="K143" s="179" t="s">
        <v>1829</v>
      </c>
      <c r="L143" s="177"/>
      <c r="M143" s="177"/>
      <c r="N143" s="177"/>
      <c r="O143" s="177"/>
      <c r="P143" s="177"/>
      <c r="Q143" s="177"/>
      <c r="R143" s="177"/>
      <c r="S143" s="177"/>
      <c r="T143" s="177"/>
      <c r="U143" s="177"/>
      <c r="V143" s="177"/>
      <c r="W143" s="177"/>
      <c r="X143" s="177"/>
      <c r="Y143" s="177"/>
      <c r="Z143" s="177"/>
    </row>
    <row r="144" spans="1:26" s="13" customFormat="1" ht="25.5">
      <c r="A144" s="179" t="s">
        <v>1277</v>
      </c>
      <c r="B144" s="467" t="s">
        <v>1534</v>
      </c>
      <c r="C144" s="177"/>
      <c r="D144" s="177"/>
      <c r="E144" s="177"/>
      <c r="F144" s="7"/>
      <c r="G144" s="177">
        <v>2010</v>
      </c>
      <c r="H144" s="203">
        <v>19356.54</v>
      </c>
      <c r="I144" s="203" t="s">
        <v>1009</v>
      </c>
      <c r="J144" s="177"/>
      <c r="K144" s="179" t="s">
        <v>1830</v>
      </c>
      <c r="L144" s="177"/>
      <c r="M144" s="177"/>
      <c r="N144" s="177"/>
      <c r="O144" s="177"/>
      <c r="P144" s="177"/>
      <c r="Q144" s="177"/>
      <c r="R144" s="177"/>
      <c r="S144" s="177"/>
      <c r="T144" s="177"/>
      <c r="U144" s="177"/>
      <c r="V144" s="177"/>
      <c r="W144" s="177"/>
      <c r="X144" s="177"/>
      <c r="Y144" s="177"/>
      <c r="Z144" s="177"/>
    </row>
    <row r="145" spans="1:26" s="13" customFormat="1" ht="25.5">
      <c r="A145" s="179" t="s">
        <v>1278</v>
      </c>
      <c r="B145" s="467" t="s">
        <v>1535</v>
      </c>
      <c r="C145" s="177"/>
      <c r="D145" s="177"/>
      <c r="E145" s="177"/>
      <c r="F145" s="7"/>
      <c r="G145" s="177">
        <v>2010</v>
      </c>
      <c r="H145" s="203">
        <v>1469.67</v>
      </c>
      <c r="I145" s="203" t="s">
        <v>1009</v>
      </c>
      <c r="J145" s="177"/>
      <c r="K145" s="179" t="s">
        <v>1830</v>
      </c>
      <c r="L145" s="177"/>
      <c r="M145" s="177"/>
      <c r="N145" s="177"/>
      <c r="O145" s="177"/>
      <c r="P145" s="177"/>
      <c r="Q145" s="177"/>
      <c r="R145" s="177"/>
      <c r="S145" s="177"/>
      <c r="T145" s="177"/>
      <c r="U145" s="177"/>
      <c r="V145" s="177"/>
      <c r="W145" s="177"/>
      <c r="X145" s="177"/>
      <c r="Y145" s="177"/>
      <c r="Z145" s="177"/>
    </row>
    <row r="146" spans="1:26" s="13" customFormat="1" ht="25.5">
      <c r="A146" s="179" t="s">
        <v>1279</v>
      </c>
      <c r="B146" s="467" t="s">
        <v>1536</v>
      </c>
      <c r="C146" s="177"/>
      <c r="D146" s="177"/>
      <c r="E146" s="177"/>
      <c r="F146" s="7"/>
      <c r="G146" s="177">
        <v>1996</v>
      </c>
      <c r="H146" s="203">
        <v>34745</v>
      </c>
      <c r="I146" s="203" t="s">
        <v>1009</v>
      </c>
      <c r="J146" s="177"/>
      <c r="K146" s="179" t="s">
        <v>1758</v>
      </c>
      <c r="L146" s="177"/>
      <c r="M146" s="177"/>
      <c r="N146" s="177"/>
      <c r="O146" s="177"/>
      <c r="P146" s="177"/>
      <c r="Q146" s="177"/>
      <c r="R146" s="177"/>
      <c r="S146" s="177"/>
      <c r="T146" s="177"/>
      <c r="U146" s="177"/>
      <c r="V146" s="177"/>
      <c r="W146" s="177"/>
      <c r="X146" s="177"/>
      <c r="Y146" s="177"/>
      <c r="Z146" s="177"/>
    </row>
    <row r="147" spans="1:26" s="13" customFormat="1" ht="25.5">
      <c r="A147" s="179" t="s">
        <v>1280</v>
      </c>
      <c r="B147" s="467" t="s">
        <v>1537</v>
      </c>
      <c r="C147" s="177"/>
      <c r="D147" s="177"/>
      <c r="E147" s="177"/>
      <c r="F147" s="7"/>
      <c r="G147" s="177">
        <v>1996</v>
      </c>
      <c r="H147" s="203">
        <v>16006.4</v>
      </c>
      <c r="I147" s="203" t="s">
        <v>1009</v>
      </c>
      <c r="J147" s="177"/>
      <c r="K147" s="177" t="s">
        <v>1750</v>
      </c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</row>
    <row r="148" spans="1:26" s="13" customFormat="1" ht="25.5">
      <c r="A148" s="179" t="s">
        <v>1281</v>
      </c>
      <c r="B148" s="467" t="s">
        <v>1538</v>
      </c>
      <c r="C148" s="177"/>
      <c r="D148" s="177"/>
      <c r="E148" s="177"/>
      <c r="F148" s="7"/>
      <c r="G148" s="177">
        <v>1996</v>
      </c>
      <c r="H148" s="203">
        <v>1295.31</v>
      </c>
      <c r="I148" s="203" t="s">
        <v>1009</v>
      </c>
      <c r="J148" s="177"/>
      <c r="K148" s="177" t="s">
        <v>1772</v>
      </c>
      <c r="L148" s="177"/>
      <c r="M148" s="177"/>
      <c r="N148" s="177"/>
      <c r="O148" s="177"/>
      <c r="P148" s="177"/>
      <c r="Q148" s="177"/>
      <c r="R148" s="177"/>
      <c r="S148" s="177"/>
      <c r="T148" s="177"/>
      <c r="U148" s="177"/>
      <c r="V148" s="177"/>
      <c r="W148" s="177"/>
      <c r="X148" s="177"/>
      <c r="Y148" s="177"/>
      <c r="Z148" s="177"/>
    </row>
    <row r="149" spans="1:26" s="13" customFormat="1" ht="25.5">
      <c r="A149" s="179" t="s">
        <v>1282</v>
      </c>
      <c r="B149" s="467" t="s">
        <v>1539</v>
      </c>
      <c r="C149" s="177"/>
      <c r="D149" s="177"/>
      <c r="E149" s="177"/>
      <c r="F149" s="7"/>
      <c r="G149" s="177">
        <v>1996</v>
      </c>
      <c r="H149" s="203">
        <v>10278.17</v>
      </c>
      <c r="I149" s="203" t="s">
        <v>1009</v>
      </c>
      <c r="J149" s="177"/>
      <c r="K149" s="177" t="s">
        <v>1831</v>
      </c>
      <c r="L149" s="177"/>
      <c r="M149" s="177"/>
      <c r="N149" s="177"/>
      <c r="O149" s="177"/>
      <c r="P149" s="177"/>
      <c r="Q149" s="177"/>
      <c r="R149" s="177"/>
      <c r="S149" s="177"/>
      <c r="T149" s="177"/>
      <c r="U149" s="177"/>
      <c r="V149" s="177"/>
      <c r="W149" s="177"/>
      <c r="X149" s="177"/>
      <c r="Y149" s="177"/>
      <c r="Z149" s="177"/>
    </row>
    <row r="150" spans="1:26" s="13" customFormat="1" ht="25.5">
      <c r="A150" s="179" t="s">
        <v>1283</v>
      </c>
      <c r="B150" s="467" t="s">
        <v>1540</v>
      </c>
      <c r="C150" s="177"/>
      <c r="D150" s="177"/>
      <c r="E150" s="177"/>
      <c r="F150" s="7"/>
      <c r="G150" s="177">
        <v>1996</v>
      </c>
      <c r="H150" s="203">
        <v>5423.79</v>
      </c>
      <c r="I150" s="203" t="s">
        <v>1009</v>
      </c>
      <c r="J150" s="177"/>
      <c r="K150" s="177" t="s">
        <v>1750</v>
      </c>
      <c r="L150" s="177"/>
      <c r="M150" s="177"/>
      <c r="N150" s="177"/>
      <c r="O150" s="177"/>
      <c r="P150" s="177"/>
      <c r="Q150" s="177"/>
      <c r="R150" s="177"/>
      <c r="S150" s="177"/>
      <c r="T150" s="177"/>
      <c r="U150" s="177"/>
      <c r="V150" s="177"/>
      <c r="W150" s="177"/>
      <c r="X150" s="177"/>
      <c r="Y150" s="177"/>
      <c r="Z150" s="177"/>
    </row>
    <row r="151" spans="1:26" s="13" customFormat="1" ht="25.5">
      <c r="A151" s="179" t="s">
        <v>1284</v>
      </c>
      <c r="B151" s="467" t="s">
        <v>1541</v>
      </c>
      <c r="C151" s="177"/>
      <c r="D151" s="177"/>
      <c r="E151" s="177"/>
      <c r="F151" s="7"/>
      <c r="G151" s="177">
        <v>1998</v>
      </c>
      <c r="H151" s="203">
        <v>7600</v>
      </c>
      <c r="I151" s="203" t="s">
        <v>1009</v>
      </c>
      <c r="J151" s="177"/>
      <c r="K151" s="177" t="s">
        <v>1701</v>
      </c>
      <c r="L151" s="177"/>
      <c r="M151" s="177"/>
      <c r="N151" s="177"/>
      <c r="O151" s="177"/>
      <c r="P151" s="177"/>
      <c r="Q151" s="177"/>
      <c r="R151" s="177"/>
      <c r="S151" s="177"/>
      <c r="T151" s="177"/>
      <c r="U151" s="177"/>
      <c r="V151" s="177"/>
      <c r="W151" s="177"/>
      <c r="X151" s="177"/>
      <c r="Y151" s="177"/>
      <c r="Z151" s="177"/>
    </row>
    <row r="152" spans="1:26" s="13" customFormat="1" ht="25.5">
      <c r="A152" s="179" t="s">
        <v>1285</v>
      </c>
      <c r="B152" s="467" t="s">
        <v>1542</v>
      </c>
      <c r="C152" s="177"/>
      <c r="D152" s="177"/>
      <c r="E152" s="177"/>
      <c r="F152" s="7"/>
      <c r="G152" s="177">
        <v>1998</v>
      </c>
      <c r="H152" s="203">
        <v>27299.53</v>
      </c>
      <c r="I152" s="203" t="s">
        <v>1009</v>
      </c>
      <c r="J152" s="177"/>
      <c r="K152" s="177" t="s">
        <v>1832</v>
      </c>
      <c r="L152" s="177"/>
      <c r="M152" s="177"/>
      <c r="N152" s="177"/>
      <c r="O152" s="177"/>
      <c r="P152" s="177"/>
      <c r="Q152" s="177"/>
      <c r="R152" s="177"/>
      <c r="S152" s="177"/>
      <c r="T152" s="177"/>
      <c r="U152" s="177"/>
      <c r="V152" s="177"/>
      <c r="W152" s="177"/>
      <c r="X152" s="177"/>
      <c r="Y152" s="177"/>
      <c r="Z152" s="177"/>
    </row>
    <row r="153" spans="1:26" s="13" customFormat="1" ht="25.5">
      <c r="A153" s="179" t="s">
        <v>1286</v>
      </c>
      <c r="B153" s="467" t="s">
        <v>1543</v>
      </c>
      <c r="C153" s="177"/>
      <c r="D153" s="177"/>
      <c r="E153" s="177"/>
      <c r="F153" s="7"/>
      <c r="G153" s="177">
        <v>1998</v>
      </c>
      <c r="H153" s="203">
        <v>20089.63</v>
      </c>
      <c r="I153" s="203" t="s">
        <v>1009</v>
      </c>
      <c r="J153" s="177"/>
      <c r="K153" s="177" t="s">
        <v>1833</v>
      </c>
      <c r="L153" s="177"/>
      <c r="M153" s="177"/>
      <c r="N153" s="177"/>
      <c r="O153" s="177"/>
      <c r="P153" s="177"/>
      <c r="Q153" s="177"/>
      <c r="R153" s="177"/>
      <c r="S153" s="177"/>
      <c r="T153" s="177"/>
      <c r="U153" s="177"/>
      <c r="V153" s="177"/>
      <c r="W153" s="177"/>
      <c r="X153" s="177"/>
      <c r="Y153" s="177"/>
      <c r="Z153" s="177"/>
    </row>
    <row r="154" spans="1:26" s="13" customFormat="1" ht="25.5">
      <c r="A154" s="179" t="s">
        <v>1287</v>
      </c>
      <c r="B154" s="467" t="s">
        <v>1544</v>
      </c>
      <c r="C154" s="177"/>
      <c r="D154" s="177"/>
      <c r="E154" s="177"/>
      <c r="F154" s="7"/>
      <c r="G154" s="177">
        <v>1998</v>
      </c>
      <c r="H154" s="203">
        <v>8835.8700000000008</v>
      </c>
      <c r="I154" s="203" t="s">
        <v>1009</v>
      </c>
      <c r="J154" s="177"/>
      <c r="K154" s="177" t="s">
        <v>1834</v>
      </c>
      <c r="L154" s="177"/>
      <c r="M154" s="177"/>
      <c r="N154" s="177"/>
      <c r="O154" s="177"/>
      <c r="P154" s="177"/>
      <c r="Q154" s="177"/>
      <c r="R154" s="177"/>
      <c r="S154" s="177"/>
      <c r="T154" s="177"/>
      <c r="U154" s="177"/>
      <c r="V154" s="177"/>
      <c r="W154" s="177"/>
      <c r="X154" s="177"/>
      <c r="Y154" s="177"/>
      <c r="Z154" s="177"/>
    </row>
    <row r="155" spans="1:26" s="13" customFormat="1" ht="25.5">
      <c r="A155" s="179" t="s">
        <v>1288</v>
      </c>
      <c r="B155" s="467" t="s">
        <v>1545</v>
      </c>
      <c r="C155" s="177"/>
      <c r="D155" s="177"/>
      <c r="E155" s="177"/>
      <c r="F155" s="7"/>
      <c r="G155" s="177">
        <v>1998</v>
      </c>
      <c r="H155" s="203">
        <v>240563.95</v>
      </c>
      <c r="I155" s="203" t="s">
        <v>1009</v>
      </c>
      <c r="J155" s="177"/>
      <c r="K155" s="177" t="s">
        <v>1746</v>
      </c>
      <c r="L155" s="177"/>
      <c r="M155" s="177"/>
      <c r="N155" s="177"/>
      <c r="O155" s="177"/>
      <c r="P155" s="177"/>
      <c r="Q155" s="177"/>
      <c r="R155" s="177"/>
      <c r="S155" s="177"/>
      <c r="T155" s="177"/>
      <c r="U155" s="177"/>
      <c r="V155" s="177"/>
      <c r="W155" s="177"/>
      <c r="X155" s="177"/>
      <c r="Y155" s="177"/>
      <c r="Z155" s="177"/>
    </row>
    <row r="156" spans="1:26" s="13" customFormat="1" ht="25.5">
      <c r="A156" s="179" t="s">
        <v>1289</v>
      </c>
      <c r="B156" s="467" t="s">
        <v>1538</v>
      </c>
      <c r="C156" s="177"/>
      <c r="D156" s="177"/>
      <c r="E156" s="177"/>
      <c r="F156" s="7"/>
      <c r="G156" s="177">
        <v>2000</v>
      </c>
      <c r="H156" s="203">
        <v>158894</v>
      </c>
      <c r="I156" s="203" t="s">
        <v>1009</v>
      </c>
      <c r="J156" s="177"/>
      <c r="K156" s="177" t="s">
        <v>1818</v>
      </c>
      <c r="L156" s="177"/>
      <c r="M156" s="177"/>
      <c r="N156" s="177"/>
      <c r="O156" s="177"/>
      <c r="P156" s="177"/>
      <c r="Q156" s="177"/>
      <c r="R156" s="177"/>
      <c r="S156" s="177"/>
      <c r="T156" s="177"/>
      <c r="U156" s="177"/>
      <c r="V156" s="177"/>
      <c r="W156" s="177"/>
      <c r="X156" s="177"/>
      <c r="Y156" s="177"/>
      <c r="Z156" s="177"/>
    </row>
    <row r="157" spans="1:26" s="13" customFormat="1" ht="25.5">
      <c r="A157" s="179" t="s">
        <v>1290</v>
      </c>
      <c r="B157" s="467" t="s">
        <v>1546</v>
      </c>
      <c r="C157" s="177"/>
      <c r="D157" s="177"/>
      <c r="E157" s="177"/>
      <c r="F157" s="7"/>
      <c r="G157" s="177">
        <v>2001</v>
      </c>
      <c r="H157" s="203">
        <v>204764.9</v>
      </c>
      <c r="I157" s="203" t="s">
        <v>1009</v>
      </c>
      <c r="J157" s="177"/>
      <c r="K157" s="177" t="s">
        <v>1835</v>
      </c>
      <c r="L157" s="177"/>
      <c r="M157" s="177"/>
      <c r="N157" s="177"/>
      <c r="O157" s="177"/>
      <c r="P157" s="177"/>
      <c r="Q157" s="177"/>
      <c r="R157" s="177"/>
      <c r="S157" s="177"/>
      <c r="T157" s="177"/>
      <c r="U157" s="177"/>
      <c r="V157" s="177"/>
      <c r="W157" s="177"/>
      <c r="X157" s="177"/>
      <c r="Y157" s="177"/>
      <c r="Z157" s="177"/>
    </row>
    <row r="158" spans="1:26" s="13" customFormat="1" ht="25.5">
      <c r="A158" s="179" t="s">
        <v>1291</v>
      </c>
      <c r="B158" s="467" t="s">
        <v>1547</v>
      </c>
      <c r="C158" s="177"/>
      <c r="D158" s="177"/>
      <c r="E158" s="177"/>
      <c r="F158" s="7"/>
      <c r="G158" s="177">
        <v>2001</v>
      </c>
      <c r="H158" s="203">
        <v>121.85</v>
      </c>
      <c r="I158" s="203" t="s">
        <v>1009</v>
      </c>
      <c r="J158" s="177"/>
      <c r="K158" s="177" t="s">
        <v>160</v>
      </c>
      <c r="L158" s="177"/>
      <c r="M158" s="177"/>
      <c r="N158" s="177"/>
      <c r="O158" s="177"/>
      <c r="P158" s="177"/>
      <c r="Q158" s="177"/>
      <c r="R158" s="177"/>
      <c r="S158" s="177"/>
      <c r="T158" s="177"/>
      <c r="U158" s="177"/>
      <c r="V158" s="177"/>
      <c r="W158" s="177"/>
      <c r="X158" s="177"/>
      <c r="Y158" s="177"/>
      <c r="Z158" s="177"/>
    </row>
    <row r="159" spans="1:26" s="13" customFormat="1" ht="25.5">
      <c r="A159" s="179" t="s">
        <v>1292</v>
      </c>
      <c r="B159" s="467" t="s">
        <v>1548</v>
      </c>
      <c r="C159" s="177"/>
      <c r="D159" s="177"/>
      <c r="E159" s="177"/>
      <c r="F159" s="7"/>
      <c r="G159" s="177">
        <v>2001</v>
      </c>
      <c r="H159" s="203">
        <v>28971.85</v>
      </c>
      <c r="I159" s="203" t="s">
        <v>1009</v>
      </c>
      <c r="J159" s="177"/>
      <c r="K159" s="177" t="s">
        <v>160</v>
      </c>
      <c r="L159" s="177"/>
      <c r="M159" s="177"/>
      <c r="N159" s="177"/>
      <c r="O159" s="177"/>
      <c r="P159" s="177"/>
      <c r="Q159" s="177"/>
      <c r="R159" s="177"/>
      <c r="S159" s="177"/>
      <c r="T159" s="177"/>
      <c r="U159" s="177"/>
      <c r="V159" s="177"/>
      <c r="W159" s="177"/>
      <c r="X159" s="177"/>
      <c r="Y159" s="177"/>
      <c r="Z159" s="177"/>
    </row>
    <row r="160" spans="1:26" s="13" customFormat="1" ht="25.5">
      <c r="A160" s="179" t="s">
        <v>1293</v>
      </c>
      <c r="B160" s="467" t="s">
        <v>1549</v>
      </c>
      <c r="C160" s="177"/>
      <c r="D160" s="177"/>
      <c r="E160" s="177"/>
      <c r="F160" s="7"/>
      <c r="G160" s="177">
        <v>2001</v>
      </c>
      <c r="H160" s="203">
        <v>10798.5</v>
      </c>
      <c r="I160" s="203" t="s">
        <v>1009</v>
      </c>
      <c r="J160" s="177"/>
      <c r="K160" s="177" t="s">
        <v>1819</v>
      </c>
      <c r="L160" s="177"/>
      <c r="M160" s="177"/>
      <c r="N160" s="177"/>
      <c r="O160" s="177"/>
      <c r="P160" s="177"/>
      <c r="Q160" s="177"/>
      <c r="R160" s="177"/>
      <c r="S160" s="177"/>
      <c r="T160" s="177"/>
      <c r="U160" s="177"/>
      <c r="V160" s="177"/>
      <c r="W160" s="177"/>
      <c r="X160" s="177"/>
      <c r="Y160" s="177"/>
      <c r="Z160" s="177"/>
    </row>
    <row r="161" spans="1:26" s="13" customFormat="1" ht="25.5">
      <c r="A161" s="179" t="s">
        <v>1294</v>
      </c>
      <c r="B161" s="467" t="s">
        <v>1550</v>
      </c>
      <c r="C161" s="177"/>
      <c r="D161" s="177"/>
      <c r="E161" s="177"/>
      <c r="F161" s="7"/>
      <c r="G161" s="177">
        <v>2001</v>
      </c>
      <c r="H161" s="203">
        <v>2825.8</v>
      </c>
      <c r="I161" s="203" t="s">
        <v>1009</v>
      </c>
      <c r="J161" s="177"/>
      <c r="K161" s="177" t="s">
        <v>1819</v>
      </c>
      <c r="L161" s="177"/>
      <c r="M161" s="177"/>
      <c r="N161" s="177"/>
      <c r="O161" s="177"/>
      <c r="P161" s="177"/>
      <c r="Q161" s="177"/>
      <c r="R161" s="177"/>
      <c r="S161" s="177"/>
      <c r="T161" s="177"/>
      <c r="U161" s="177"/>
      <c r="V161" s="177"/>
      <c r="W161" s="177"/>
      <c r="X161" s="177"/>
      <c r="Y161" s="177"/>
      <c r="Z161" s="177"/>
    </row>
    <row r="162" spans="1:26" s="13" customFormat="1" ht="25.5">
      <c r="A162" s="179" t="s">
        <v>1295</v>
      </c>
      <c r="B162" s="467" t="s">
        <v>1551</v>
      </c>
      <c r="C162" s="177"/>
      <c r="D162" s="177"/>
      <c r="E162" s="177"/>
      <c r="F162" s="7"/>
      <c r="G162" s="177">
        <v>2004</v>
      </c>
      <c r="H162" s="203">
        <v>165994.11000000002</v>
      </c>
      <c r="I162" s="203" t="s">
        <v>1009</v>
      </c>
      <c r="J162" s="177"/>
      <c r="K162" s="177" t="s">
        <v>1836</v>
      </c>
      <c r="L162" s="177"/>
      <c r="M162" s="177"/>
      <c r="N162" s="177"/>
      <c r="O162" s="177"/>
      <c r="P162" s="177"/>
      <c r="Q162" s="177"/>
      <c r="R162" s="177"/>
      <c r="S162" s="177"/>
      <c r="T162" s="177"/>
      <c r="U162" s="177"/>
      <c r="V162" s="177"/>
      <c r="W162" s="177"/>
      <c r="X162" s="177"/>
      <c r="Y162" s="177"/>
      <c r="Z162" s="177"/>
    </row>
    <row r="163" spans="1:26" s="13" customFormat="1" ht="25.5">
      <c r="A163" s="179" t="s">
        <v>1296</v>
      </c>
      <c r="B163" s="467" t="s">
        <v>1552</v>
      </c>
      <c r="C163" s="177"/>
      <c r="D163" s="177"/>
      <c r="E163" s="177"/>
      <c r="F163" s="7"/>
      <c r="G163" s="177">
        <v>2004</v>
      </c>
      <c r="H163" s="203">
        <v>24000</v>
      </c>
      <c r="I163" s="203" t="s">
        <v>1009</v>
      </c>
      <c r="J163" s="177"/>
      <c r="K163" s="177" t="s">
        <v>1837</v>
      </c>
      <c r="L163" s="177"/>
      <c r="M163" s="177"/>
      <c r="N163" s="177"/>
      <c r="O163" s="177"/>
      <c r="P163" s="177"/>
      <c r="Q163" s="177"/>
      <c r="R163" s="177"/>
      <c r="S163" s="177"/>
      <c r="T163" s="177"/>
      <c r="U163" s="177"/>
      <c r="V163" s="177"/>
      <c r="W163" s="177"/>
      <c r="X163" s="177"/>
      <c r="Y163" s="177"/>
      <c r="Z163" s="177"/>
    </row>
    <row r="164" spans="1:26" s="13" customFormat="1" ht="25.5">
      <c r="A164" s="179" t="s">
        <v>1297</v>
      </c>
      <c r="B164" s="467" t="s">
        <v>1553</v>
      </c>
      <c r="C164" s="177"/>
      <c r="D164" s="177"/>
      <c r="E164" s="177"/>
      <c r="F164" s="7"/>
      <c r="G164" s="177">
        <v>2004</v>
      </c>
      <c r="H164" s="203">
        <v>45944.95</v>
      </c>
      <c r="I164" s="203" t="s">
        <v>1009</v>
      </c>
      <c r="J164" s="177"/>
      <c r="K164" s="177" t="s">
        <v>1838</v>
      </c>
      <c r="L164" s="177"/>
      <c r="M164" s="177"/>
      <c r="N164" s="177"/>
      <c r="O164" s="177"/>
      <c r="P164" s="177"/>
      <c r="Q164" s="177"/>
      <c r="R164" s="177"/>
      <c r="S164" s="177"/>
      <c r="T164" s="177"/>
      <c r="U164" s="177"/>
      <c r="V164" s="177"/>
      <c r="W164" s="177"/>
      <c r="X164" s="177"/>
      <c r="Y164" s="177"/>
      <c r="Z164" s="177"/>
    </row>
    <row r="165" spans="1:26" s="13" customFormat="1" ht="25.5">
      <c r="A165" s="179" t="s">
        <v>1298</v>
      </c>
      <c r="B165" s="467" t="s">
        <v>1554</v>
      </c>
      <c r="C165" s="177"/>
      <c r="D165" s="177"/>
      <c r="E165" s="177"/>
      <c r="F165" s="7"/>
      <c r="G165" s="177">
        <v>2004</v>
      </c>
      <c r="H165" s="203">
        <v>114739.97</v>
      </c>
      <c r="I165" s="203" t="s">
        <v>1009</v>
      </c>
      <c r="J165" s="177"/>
      <c r="K165" s="177" t="s">
        <v>1839</v>
      </c>
      <c r="L165" s="177"/>
      <c r="M165" s="177"/>
      <c r="N165" s="177"/>
      <c r="O165" s="177"/>
      <c r="P165" s="177"/>
      <c r="Q165" s="177"/>
      <c r="R165" s="177"/>
      <c r="S165" s="177"/>
      <c r="T165" s="177"/>
      <c r="U165" s="177"/>
      <c r="V165" s="177"/>
      <c r="W165" s="177"/>
      <c r="X165" s="177"/>
      <c r="Y165" s="177"/>
      <c r="Z165" s="177"/>
    </row>
    <row r="166" spans="1:26" s="13" customFormat="1" ht="25.5">
      <c r="A166" s="179" t="s">
        <v>1299</v>
      </c>
      <c r="B166" s="467" t="s">
        <v>1554</v>
      </c>
      <c r="C166" s="177"/>
      <c r="D166" s="177"/>
      <c r="E166" s="177"/>
      <c r="F166" s="7"/>
      <c r="G166" s="177">
        <v>2004</v>
      </c>
      <c r="H166" s="203">
        <v>189369.15</v>
      </c>
      <c r="I166" s="203" t="s">
        <v>1009</v>
      </c>
      <c r="J166" s="177"/>
      <c r="K166" s="177" t="s">
        <v>1840</v>
      </c>
      <c r="L166" s="177"/>
      <c r="M166" s="177"/>
      <c r="N166" s="177"/>
      <c r="O166" s="177"/>
      <c r="P166" s="177"/>
      <c r="Q166" s="177"/>
      <c r="R166" s="177"/>
      <c r="S166" s="177"/>
      <c r="T166" s="177"/>
      <c r="U166" s="177"/>
      <c r="V166" s="177"/>
      <c r="W166" s="177"/>
      <c r="X166" s="177"/>
      <c r="Y166" s="177"/>
      <c r="Z166" s="177"/>
    </row>
    <row r="167" spans="1:26" s="13" customFormat="1" ht="25.5">
      <c r="A167" s="179" t="s">
        <v>1300</v>
      </c>
      <c r="B167" s="467" t="s">
        <v>1554</v>
      </c>
      <c r="C167" s="177"/>
      <c r="D167" s="177"/>
      <c r="E167" s="177"/>
      <c r="F167" s="7"/>
      <c r="G167" s="177">
        <v>2004</v>
      </c>
      <c r="H167" s="203">
        <v>183847.47</v>
      </c>
      <c r="I167" s="203" t="s">
        <v>1009</v>
      </c>
      <c r="J167" s="177"/>
      <c r="K167" s="177" t="s">
        <v>1841</v>
      </c>
      <c r="L167" s="177"/>
      <c r="M167" s="177"/>
      <c r="N167" s="177"/>
      <c r="O167" s="177"/>
      <c r="P167" s="177"/>
      <c r="Q167" s="177"/>
      <c r="R167" s="177"/>
      <c r="S167" s="177"/>
      <c r="T167" s="177"/>
      <c r="U167" s="177"/>
      <c r="V167" s="177"/>
      <c r="W167" s="177"/>
      <c r="X167" s="177"/>
      <c r="Y167" s="177"/>
      <c r="Z167" s="177"/>
    </row>
    <row r="168" spans="1:26" s="13" customFormat="1" ht="25.5">
      <c r="A168" s="179" t="s">
        <v>1301</v>
      </c>
      <c r="B168" s="467" t="s">
        <v>1555</v>
      </c>
      <c r="C168" s="177"/>
      <c r="D168" s="177"/>
      <c r="E168" s="177"/>
      <c r="F168" s="7"/>
      <c r="G168" s="177">
        <v>2004</v>
      </c>
      <c r="H168" s="203">
        <v>4084.3</v>
      </c>
      <c r="I168" s="203" t="s">
        <v>1009</v>
      </c>
      <c r="J168" s="177"/>
      <c r="K168" s="177" t="s">
        <v>1842</v>
      </c>
      <c r="L168" s="177"/>
      <c r="M168" s="177"/>
      <c r="N168" s="177"/>
      <c r="O168" s="177"/>
      <c r="P168" s="177"/>
      <c r="Q168" s="177"/>
      <c r="R168" s="177"/>
      <c r="S168" s="177"/>
      <c r="T168" s="177"/>
      <c r="U168" s="177"/>
      <c r="V168" s="177"/>
      <c r="W168" s="177"/>
      <c r="X168" s="177"/>
      <c r="Y168" s="177"/>
      <c r="Z168" s="177"/>
    </row>
    <row r="169" spans="1:26" s="13" customFormat="1" ht="25.5">
      <c r="A169" s="179" t="s">
        <v>1302</v>
      </c>
      <c r="B169" s="467" t="s">
        <v>1554</v>
      </c>
      <c r="C169" s="177"/>
      <c r="D169" s="177"/>
      <c r="E169" s="177"/>
      <c r="F169" s="7"/>
      <c r="G169" s="177">
        <v>2004</v>
      </c>
      <c r="H169" s="203">
        <v>125688.5</v>
      </c>
      <c r="I169" s="203" t="s">
        <v>1009</v>
      </c>
      <c r="J169" s="177"/>
      <c r="K169" s="177" t="s">
        <v>1842</v>
      </c>
      <c r="L169" s="177"/>
      <c r="M169" s="177"/>
      <c r="N169" s="177"/>
      <c r="O169" s="177"/>
      <c r="P169" s="177"/>
      <c r="Q169" s="177"/>
      <c r="R169" s="177"/>
      <c r="S169" s="177"/>
      <c r="T169" s="177"/>
      <c r="U169" s="177"/>
      <c r="V169" s="177"/>
      <c r="W169" s="177"/>
      <c r="X169" s="177"/>
      <c r="Y169" s="177"/>
      <c r="Z169" s="177"/>
    </row>
    <row r="170" spans="1:26" s="13" customFormat="1" ht="25.5">
      <c r="A170" s="179" t="s">
        <v>1303</v>
      </c>
      <c r="B170" s="467" t="s">
        <v>1556</v>
      </c>
      <c r="C170" s="177"/>
      <c r="D170" s="177"/>
      <c r="E170" s="177"/>
      <c r="F170" s="7"/>
      <c r="G170" s="177">
        <v>2004</v>
      </c>
      <c r="H170" s="203">
        <v>106352.53</v>
      </c>
      <c r="I170" s="203" t="s">
        <v>1009</v>
      </c>
      <c r="J170" s="177"/>
      <c r="K170" s="177" t="s">
        <v>1822</v>
      </c>
      <c r="L170" s="177"/>
      <c r="M170" s="177"/>
      <c r="N170" s="177"/>
      <c r="O170" s="177"/>
      <c r="P170" s="177"/>
      <c r="Q170" s="177"/>
      <c r="R170" s="177"/>
      <c r="S170" s="177"/>
      <c r="T170" s="177"/>
      <c r="U170" s="177"/>
      <c r="V170" s="177"/>
      <c r="W170" s="177"/>
      <c r="X170" s="177"/>
      <c r="Y170" s="177"/>
      <c r="Z170" s="177"/>
    </row>
    <row r="171" spans="1:26" s="13" customFormat="1" ht="25.5">
      <c r="A171" s="179" t="s">
        <v>1304</v>
      </c>
      <c r="B171" s="467" t="s">
        <v>1556</v>
      </c>
      <c r="C171" s="177"/>
      <c r="D171" s="177"/>
      <c r="E171" s="177"/>
      <c r="F171" s="7"/>
      <c r="G171" s="177">
        <v>2004</v>
      </c>
      <c r="H171" s="203">
        <v>67367.430000000008</v>
      </c>
      <c r="I171" s="203" t="s">
        <v>1009</v>
      </c>
      <c r="J171" s="177"/>
      <c r="K171" s="177" t="s">
        <v>1843</v>
      </c>
      <c r="L171" s="177"/>
      <c r="M171" s="177"/>
      <c r="N171" s="177"/>
      <c r="O171" s="177"/>
      <c r="P171" s="177"/>
      <c r="Q171" s="177"/>
      <c r="R171" s="177"/>
      <c r="S171" s="177"/>
      <c r="T171" s="177"/>
      <c r="U171" s="177"/>
      <c r="V171" s="177"/>
      <c r="W171" s="177"/>
      <c r="X171" s="177"/>
      <c r="Y171" s="177"/>
      <c r="Z171" s="177"/>
    </row>
    <row r="172" spans="1:26" s="13" customFormat="1" ht="25.5">
      <c r="A172" s="179" t="s">
        <v>1305</v>
      </c>
      <c r="B172" s="467" t="s">
        <v>1556</v>
      </c>
      <c r="C172" s="177"/>
      <c r="D172" s="177"/>
      <c r="E172" s="177"/>
      <c r="F172" s="7"/>
      <c r="G172" s="177">
        <v>2004</v>
      </c>
      <c r="H172" s="203">
        <v>75633.52</v>
      </c>
      <c r="I172" s="203" t="s">
        <v>1009</v>
      </c>
      <c r="J172" s="177"/>
      <c r="K172" s="177" t="s">
        <v>1844</v>
      </c>
      <c r="L172" s="177"/>
      <c r="M172" s="177"/>
      <c r="N172" s="177"/>
      <c r="O172" s="177"/>
      <c r="P172" s="177"/>
      <c r="Q172" s="177"/>
      <c r="R172" s="177"/>
      <c r="S172" s="177"/>
      <c r="T172" s="177"/>
      <c r="U172" s="177"/>
      <c r="V172" s="177"/>
      <c r="W172" s="177"/>
      <c r="X172" s="177"/>
      <c r="Y172" s="177"/>
      <c r="Z172" s="177"/>
    </row>
    <row r="173" spans="1:26" s="13" customFormat="1" ht="25.5">
      <c r="A173" s="179" t="s">
        <v>1306</v>
      </c>
      <c r="B173" s="467" t="s">
        <v>1557</v>
      </c>
      <c r="C173" s="177"/>
      <c r="D173" s="177"/>
      <c r="E173" s="177"/>
      <c r="F173" s="7"/>
      <c r="G173" s="177">
        <v>2004</v>
      </c>
      <c r="H173" s="203">
        <v>21336.54</v>
      </c>
      <c r="I173" s="203" t="s">
        <v>1009</v>
      </c>
      <c r="J173" s="177"/>
      <c r="K173" s="177" t="s">
        <v>160</v>
      </c>
      <c r="L173" s="177"/>
      <c r="M173" s="177"/>
      <c r="N173" s="177"/>
      <c r="O173" s="177"/>
      <c r="P173" s="177"/>
      <c r="Q173" s="177"/>
      <c r="R173" s="177"/>
      <c r="S173" s="177"/>
      <c r="T173" s="177"/>
      <c r="U173" s="177"/>
      <c r="V173" s="177"/>
      <c r="W173" s="177"/>
      <c r="X173" s="177"/>
      <c r="Y173" s="177"/>
      <c r="Z173" s="177"/>
    </row>
    <row r="174" spans="1:26" s="13" customFormat="1" ht="25.5">
      <c r="A174" s="179" t="s">
        <v>1307</v>
      </c>
      <c r="B174" s="467" t="s">
        <v>1523</v>
      </c>
      <c r="C174" s="177"/>
      <c r="D174" s="177"/>
      <c r="E174" s="177"/>
      <c r="F174" s="7"/>
      <c r="G174" s="177">
        <v>2004</v>
      </c>
      <c r="H174" s="203">
        <v>8774</v>
      </c>
      <c r="I174" s="203" t="s">
        <v>1009</v>
      </c>
      <c r="J174" s="177"/>
      <c r="K174" s="177" t="s">
        <v>1828</v>
      </c>
      <c r="L174" s="177"/>
      <c r="M174" s="177"/>
      <c r="N174" s="177"/>
      <c r="O174" s="177"/>
      <c r="P174" s="177"/>
      <c r="Q174" s="177"/>
      <c r="R174" s="177"/>
      <c r="S174" s="177"/>
      <c r="T174" s="177"/>
      <c r="U174" s="177"/>
      <c r="V174" s="177"/>
      <c r="W174" s="177"/>
      <c r="X174" s="177"/>
      <c r="Y174" s="177"/>
      <c r="Z174" s="177"/>
    </row>
    <row r="175" spans="1:26" s="13" customFormat="1" ht="25.5">
      <c r="A175" s="179" t="s">
        <v>1308</v>
      </c>
      <c r="B175" s="467" t="s">
        <v>1558</v>
      </c>
      <c r="C175" s="177"/>
      <c r="D175" s="177"/>
      <c r="E175" s="177"/>
      <c r="F175" s="7"/>
      <c r="G175" s="177">
        <v>2004</v>
      </c>
      <c r="H175" s="203">
        <v>63344</v>
      </c>
      <c r="I175" s="203" t="s">
        <v>1009</v>
      </c>
      <c r="J175" s="177"/>
      <c r="K175" s="177" t="s">
        <v>1845</v>
      </c>
      <c r="L175" s="177"/>
      <c r="M175" s="177"/>
      <c r="N175" s="177"/>
      <c r="O175" s="177"/>
      <c r="P175" s="177"/>
      <c r="Q175" s="177"/>
      <c r="R175" s="177"/>
      <c r="S175" s="177"/>
      <c r="T175" s="177"/>
      <c r="U175" s="177"/>
      <c r="V175" s="177"/>
      <c r="W175" s="177"/>
      <c r="X175" s="177"/>
      <c r="Y175" s="177"/>
      <c r="Z175" s="177"/>
    </row>
    <row r="176" spans="1:26" s="13" customFormat="1" ht="25.5">
      <c r="A176" s="179" t="s">
        <v>1309</v>
      </c>
      <c r="B176" s="467" t="s">
        <v>1559</v>
      </c>
      <c r="C176" s="177"/>
      <c r="D176" s="177"/>
      <c r="E176" s="177"/>
      <c r="F176" s="7"/>
      <c r="G176" s="177">
        <v>2004</v>
      </c>
      <c r="H176" s="203">
        <v>102164</v>
      </c>
      <c r="I176" s="203" t="s">
        <v>1009</v>
      </c>
      <c r="J176" s="177"/>
      <c r="K176" s="177" t="s">
        <v>1846</v>
      </c>
      <c r="L176" s="177"/>
      <c r="M176" s="177"/>
      <c r="N176" s="177"/>
      <c r="O176" s="177"/>
      <c r="P176" s="177"/>
      <c r="Q176" s="177"/>
      <c r="R176" s="177"/>
      <c r="S176" s="177"/>
      <c r="T176" s="177"/>
      <c r="U176" s="177"/>
      <c r="V176" s="177"/>
      <c r="W176" s="177"/>
      <c r="X176" s="177"/>
      <c r="Y176" s="177"/>
      <c r="Z176" s="177"/>
    </row>
    <row r="177" spans="1:26" s="13" customFormat="1" ht="25.5">
      <c r="A177" s="179" t="s">
        <v>1310</v>
      </c>
      <c r="B177" s="467" t="s">
        <v>1560</v>
      </c>
      <c r="C177" s="177"/>
      <c r="D177" s="177"/>
      <c r="E177" s="177"/>
      <c r="F177" s="7"/>
      <c r="G177" s="177">
        <v>2004</v>
      </c>
      <c r="H177" s="203">
        <v>79944.87</v>
      </c>
      <c r="I177" s="203" t="s">
        <v>1009</v>
      </c>
      <c r="J177" s="177"/>
      <c r="K177" s="177" t="s">
        <v>1847</v>
      </c>
      <c r="L177" s="177"/>
      <c r="M177" s="177"/>
      <c r="N177" s="177"/>
      <c r="O177" s="177"/>
      <c r="P177" s="177"/>
      <c r="Q177" s="177"/>
      <c r="R177" s="177"/>
      <c r="S177" s="177"/>
      <c r="T177" s="177"/>
      <c r="U177" s="177"/>
      <c r="V177" s="177"/>
      <c r="W177" s="177"/>
      <c r="X177" s="177"/>
      <c r="Y177" s="177"/>
      <c r="Z177" s="177"/>
    </row>
    <row r="178" spans="1:26" s="13" customFormat="1" ht="25.5">
      <c r="A178" s="179" t="s">
        <v>1311</v>
      </c>
      <c r="B178" s="467" t="s">
        <v>1561</v>
      </c>
      <c r="C178" s="177"/>
      <c r="D178" s="177"/>
      <c r="E178" s="177"/>
      <c r="F178" s="7"/>
      <c r="G178" s="177">
        <v>2006</v>
      </c>
      <c r="H178" s="203">
        <v>282595.55</v>
      </c>
      <c r="I178" s="203" t="s">
        <v>1009</v>
      </c>
      <c r="J178" s="177"/>
      <c r="K178" s="177" t="s">
        <v>1848</v>
      </c>
      <c r="L178" s="177"/>
      <c r="M178" s="177"/>
      <c r="N178" s="177"/>
      <c r="O178" s="177"/>
      <c r="P178" s="177"/>
      <c r="Q178" s="177"/>
      <c r="R178" s="177"/>
      <c r="S178" s="177"/>
      <c r="T178" s="177"/>
      <c r="U178" s="177"/>
      <c r="V178" s="177"/>
      <c r="W178" s="177"/>
      <c r="X178" s="177"/>
      <c r="Y178" s="177"/>
      <c r="Z178" s="177"/>
    </row>
    <row r="179" spans="1:26" s="13" customFormat="1" ht="25.5">
      <c r="A179" s="179" t="s">
        <v>1312</v>
      </c>
      <c r="B179" s="467" t="s">
        <v>1560</v>
      </c>
      <c r="C179" s="177"/>
      <c r="D179" s="177"/>
      <c r="E179" s="177"/>
      <c r="F179" s="7"/>
      <c r="G179" s="177">
        <v>2006</v>
      </c>
      <c r="H179" s="203">
        <v>46508.11</v>
      </c>
      <c r="I179" s="203" t="s">
        <v>1009</v>
      </c>
      <c r="J179" s="177"/>
      <c r="K179" s="177" t="s">
        <v>1849</v>
      </c>
      <c r="L179" s="177"/>
      <c r="M179" s="177"/>
      <c r="N179" s="177"/>
      <c r="O179" s="177"/>
      <c r="P179" s="177"/>
      <c r="Q179" s="177"/>
      <c r="R179" s="177"/>
      <c r="S179" s="177"/>
      <c r="T179" s="177"/>
      <c r="U179" s="177"/>
      <c r="V179" s="177"/>
      <c r="W179" s="177"/>
      <c r="X179" s="177"/>
      <c r="Y179" s="177"/>
      <c r="Z179" s="177"/>
    </row>
    <row r="180" spans="1:26" s="13" customFormat="1" ht="25.5">
      <c r="A180" s="179" t="s">
        <v>1313</v>
      </c>
      <c r="B180" s="467" t="s">
        <v>1562</v>
      </c>
      <c r="C180" s="177"/>
      <c r="D180" s="177"/>
      <c r="E180" s="177"/>
      <c r="F180" s="7"/>
      <c r="G180" s="177">
        <v>2006</v>
      </c>
      <c r="H180" s="203">
        <v>123215.93</v>
      </c>
      <c r="I180" s="203" t="s">
        <v>1009</v>
      </c>
      <c r="J180" s="177"/>
      <c r="K180" s="177" t="s">
        <v>1850</v>
      </c>
      <c r="L180" s="177"/>
      <c r="M180" s="177"/>
      <c r="N180" s="177"/>
      <c r="O180" s="177"/>
      <c r="P180" s="177"/>
      <c r="Q180" s="177"/>
      <c r="R180" s="177"/>
      <c r="S180" s="177"/>
      <c r="T180" s="177"/>
      <c r="U180" s="177"/>
      <c r="V180" s="177"/>
      <c r="W180" s="177"/>
      <c r="X180" s="177"/>
      <c r="Y180" s="177"/>
      <c r="Z180" s="177"/>
    </row>
    <row r="181" spans="1:26" s="13" customFormat="1" ht="25.5">
      <c r="A181" s="179" t="s">
        <v>1314</v>
      </c>
      <c r="B181" s="467" t="s">
        <v>1553</v>
      </c>
      <c r="C181" s="177"/>
      <c r="D181" s="177"/>
      <c r="E181" s="177"/>
      <c r="F181" s="7"/>
      <c r="G181" s="177">
        <v>2006</v>
      </c>
      <c r="H181" s="203">
        <v>15001.12</v>
      </c>
      <c r="I181" s="203" t="s">
        <v>1009</v>
      </c>
      <c r="J181" s="177"/>
      <c r="K181" s="177" t="s">
        <v>1818</v>
      </c>
      <c r="L181" s="177"/>
      <c r="M181" s="177"/>
      <c r="N181" s="177"/>
      <c r="O181" s="177"/>
      <c r="P181" s="177"/>
      <c r="Q181" s="177"/>
      <c r="R181" s="177"/>
      <c r="S181" s="177"/>
      <c r="T181" s="177"/>
      <c r="U181" s="177"/>
      <c r="V181" s="177"/>
      <c r="W181" s="177"/>
      <c r="X181" s="177"/>
      <c r="Y181" s="177"/>
      <c r="Z181" s="177"/>
    </row>
    <row r="182" spans="1:26" s="13" customFormat="1" ht="25.5">
      <c r="A182" s="179" t="s">
        <v>1315</v>
      </c>
      <c r="B182" s="467" t="s">
        <v>1563</v>
      </c>
      <c r="C182" s="177"/>
      <c r="D182" s="177"/>
      <c r="E182" s="177"/>
      <c r="F182" s="7"/>
      <c r="G182" s="177">
        <v>2006</v>
      </c>
      <c r="H182" s="203">
        <v>149951.01</v>
      </c>
      <c r="I182" s="203" t="s">
        <v>1009</v>
      </c>
      <c r="J182" s="177"/>
      <c r="K182" s="177" t="s">
        <v>1851</v>
      </c>
      <c r="L182" s="177"/>
      <c r="M182" s="177"/>
      <c r="N182" s="177"/>
      <c r="O182" s="177"/>
      <c r="P182" s="177"/>
      <c r="Q182" s="177"/>
      <c r="R182" s="177"/>
      <c r="S182" s="177"/>
      <c r="T182" s="177"/>
      <c r="U182" s="177"/>
      <c r="V182" s="177"/>
      <c r="W182" s="177"/>
      <c r="X182" s="177"/>
      <c r="Y182" s="177"/>
      <c r="Z182" s="177"/>
    </row>
    <row r="183" spans="1:26" s="13" customFormat="1" ht="25.5">
      <c r="A183" s="179" t="s">
        <v>1316</v>
      </c>
      <c r="B183" s="467" t="s">
        <v>1564</v>
      </c>
      <c r="C183" s="177"/>
      <c r="D183" s="177"/>
      <c r="E183" s="177"/>
      <c r="F183" s="7"/>
      <c r="G183" s="177">
        <v>2006</v>
      </c>
      <c r="H183" s="203">
        <v>146394.51</v>
      </c>
      <c r="I183" s="203" t="s">
        <v>1009</v>
      </c>
      <c r="J183" s="177"/>
      <c r="K183" s="177" t="s">
        <v>1758</v>
      </c>
      <c r="L183" s="177"/>
      <c r="M183" s="177"/>
      <c r="N183" s="177"/>
      <c r="O183" s="177"/>
      <c r="P183" s="177"/>
      <c r="Q183" s="177"/>
      <c r="R183" s="177"/>
      <c r="S183" s="177"/>
      <c r="T183" s="177"/>
      <c r="U183" s="177"/>
      <c r="V183" s="177"/>
      <c r="W183" s="177"/>
      <c r="X183" s="177"/>
      <c r="Y183" s="177"/>
      <c r="Z183" s="177"/>
    </row>
    <row r="184" spans="1:26" s="13" customFormat="1" ht="25.5">
      <c r="A184" s="179" t="s">
        <v>1317</v>
      </c>
      <c r="B184" s="467" t="s">
        <v>1560</v>
      </c>
      <c r="C184" s="177"/>
      <c r="D184" s="177"/>
      <c r="E184" s="177"/>
      <c r="F184" s="7"/>
      <c r="G184" s="177">
        <v>2007</v>
      </c>
      <c r="H184" s="203">
        <v>2562208.7000000002</v>
      </c>
      <c r="I184" s="203" t="s">
        <v>1009</v>
      </c>
      <c r="J184" s="177"/>
      <c r="K184" s="177" t="s">
        <v>1852</v>
      </c>
      <c r="L184" s="177"/>
      <c r="M184" s="177"/>
      <c r="N184" s="177"/>
      <c r="O184" s="177"/>
      <c r="P184" s="177"/>
      <c r="Q184" s="177"/>
      <c r="R184" s="177"/>
      <c r="S184" s="177"/>
      <c r="T184" s="177"/>
      <c r="U184" s="177"/>
      <c r="V184" s="177"/>
      <c r="W184" s="177"/>
      <c r="X184" s="177"/>
      <c r="Y184" s="177"/>
      <c r="Z184" s="177"/>
    </row>
    <row r="185" spans="1:26" s="13" customFormat="1" ht="25.5">
      <c r="A185" s="179" t="s">
        <v>1318</v>
      </c>
      <c r="B185" s="467" t="s">
        <v>1565</v>
      </c>
      <c r="C185" s="177"/>
      <c r="D185" s="177"/>
      <c r="E185" s="177"/>
      <c r="F185" s="7"/>
      <c r="G185" s="177">
        <v>2007</v>
      </c>
      <c r="H185" s="203">
        <v>271961</v>
      </c>
      <c r="I185" s="203" t="s">
        <v>1009</v>
      </c>
      <c r="J185" s="177"/>
      <c r="K185" s="177" t="s">
        <v>1827</v>
      </c>
      <c r="L185" s="177"/>
      <c r="M185" s="177"/>
      <c r="N185" s="177"/>
      <c r="O185" s="177"/>
      <c r="P185" s="177"/>
      <c r="Q185" s="177"/>
      <c r="R185" s="177"/>
      <c r="S185" s="177"/>
      <c r="T185" s="177"/>
      <c r="U185" s="177"/>
      <c r="V185" s="177"/>
      <c r="W185" s="177"/>
      <c r="X185" s="177"/>
      <c r="Y185" s="177"/>
      <c r="Z185" s="177"/>
    </row>
    <row r="186" spans="1:26" s="13" customFormat="1" ht="25.5">
      <c r="A186" s="179" t="s">
        <v>1319</v>
      </c>
      <c r="B186" s="467" t="s">
        <v>772</v>
      </c>
      <c r="C186" s="177"/>
      <c r="D186" s="177"/>
      <c r="E186" s="177"/>
      <c r="F186" s="7"/>
      <c r="G186" s="177">
        <v>2007</v>
      </c>
      <c r="H186" s="203">
        <v>191281.05</v>
      </c>
      <c r="I186" s="203" t="s">
        <v>1009</v>
      </c>
      <c r="J186" s="177"/>
      <c r="K186" s="177" t="s">
        <v>1853</v>
      </c>
      <c r="L186" s="177"/>
      <c r="M186" s="177"/>
      <c r="N186" s="177"/>
      <c r="O186" s="177"/>
      <c r="P186" s="177"/>
      <c r="Q186" s="177"/>
      <c r="R186" s="177"/>
      <c r="S186" s="177"/>
      <c r="T186" s="177"/>
      <c r="U186" s="177"/>
      <c r="V186" s="177"/>
      <c r="W186" s="177"/>
      <c r="X186" s="177"/>
      <c r="Y186" s="177"/>
      <c r="Z186" s="177"/>
    </row>
    <row r="187" spans="1:26" s="13" customFormat="1" ht="25.5">
      <c r="A187" s="179" t="s">
        <v>1320</v>
      </c>
      <c r="B187" s="467" t="s">
        <v>1566</v>
      </c>
      <c r="C187" s="177"/>
      <c r="D187" s="177"/>
      <c r="E187" s="177"/>
      <c r="F187" s="7"/>
      <c r="G187" s="177">
        <v>2007</v>
      </c>
      <c r="H187" s="203">
        <v>686602.32</v>
      </c>
      <c r="I187" s="203" t="s">
        <v>1009</v>
      </c>
      <c r="J187" s="177"/>
      <c r="K187" s="177" t="s">
        <v>1854</v>
      </c>
      <c r="L187" s="177"/>
      <c r="M187" s="177"/>
      <c r="N187" s="177"/>
      <c r="O187" s="177"/>
      <c r="P187" s="177"/>
      <c r="Q187" s="177"/>
      <c r="R187" s="177"/>
      <c r="S187" s="177"/>
      <c r="T187" s="177"/>
      <c r="U187" s="177"/>
      <c r="V187" s="177"/>
      <c r="W187" s="177"/>
      <c r="X187" s="177"/>
      <c r="Y187" s="177"/>
      <c r="Z187" s="177"/>
    </row>
    <row r="188" spans="1:26" s="13" customFormat="1" ht="25.5">
      <c r="A188" s="179" t="s">
        <v>1321</v>
      </c>
      <c r="B188" s="467" t="s">
        <v>1567</v>
      </c>
      <c r="C188" s="177"/>
      <c r="D188" s="177"/>
      <c r="E188" s="177"/>
      <c r="F188" s="7"/>
      <c r="G188" s="177">
        <v>2007</v>
      </c>
      <c r="H188" s="203">
        <v>72293.820000000007</v>
      </c>
      <c r="I188" s="203" t="s">
        <v>1009</v>
      </c>
      <c r="J188" s="177"/>
      <c r="K188" s="177" t="s">
        <v>1855</v>
      </c>
      <c r="L188" s="177"/>
      <c r="M188" s="177"/>
      <c r="N188" s="177"/>
      <c r="O188" s="177"/>
      <c r="P188" s="177"/>
      <c r="Q188" s="177"/>
      <c r="R188" s="177"/>
      <c r="S188" s="177"/>
      <c r="T188" s="177"/>
      <c r="U188" s="177"/>
      <c r="V188" s="177"/>
      <c r="W188" s="177"/>
      <c r="X188" s="177"/>
      <c r="Y188" s="177"/>
      <c r="Z188" s="177"/>
    </row>
    <row r="189" spans="1:26" s="13" customFormat="1" ht="25.5">
      <c r="A189" s="179" t="s">
        <v>1322</v>
      </c>
      <c r="B189" s="467" t="s">
        <v>1568</v>
      </c>
      <c r="C189" s="177"/>
      <c r="D189" s="177"/>
      <c r="E189" s="177"/>
      <c r="F189" s="7"/>
      <c r="G189" s="177">
        <v>2007</v>
      </c>
      <c r="H189" s="203">
        <v>70015.33</v>
      </c>
      <c r="I189" s="203" t="s">
        <v>1009</v>
      </c>
      <c r="J189" s="177"/>
      <c r="K189" s="177" t="s">
        <v>1754</v>
      </c>
      <c r="L189" s="177"/>
      <c r="M189" s="177"/>
      <c r="N189" s="177"/>
      <c r="O189" s="177"/>
      <c r="P189" s="177"/>
      <c r="Q189" s="177"/>
      <c r="R189" s="177"/>
      <c r="S189" s="177"/>
      <c r="T189" s="177"/>
      <c r="U189" s="177"/>
      <c r="V189" s="177"/>
      <c r="W189" s="177"/>
      <c r="X189" s="177"/>
      <c r="Y189" s="177"/>
      <c r="Z189" s="177"/>
    </row>
    <row r="190" spans="1:26" s="13" customFormat="1" ht="25.5">
      <c r="A190" s="179" t="s">
        <v>1323</v>
      </c>
      <c r="B190" s="467" t="s">
        <v>1569</v>
      </c>
      <c r="C190" s="177"/>
      <c r="D190" s="177"/>
      <c r="E190" s="177"/>
      <c r="F190" s="7"/>
      <c r="G190" s="177"/>
      <c r="H190" s="203">
        <v>9752</v>
      </c>
      <c r="I190" s="203" t="s">
        <v>1009</v>
      </c>
      <c r="J190" s="177"/>
      <c r="K190" s="177" t="s">
        <v>1184</v>
      </c>
      <c r="L190" s="177"/>
      <c r="M190" s="177"/>
      <c r="N190" s="177"/>
      <c r="O190" s="177"/>
      <c r="P190" s="177"/>
      <c r="Q190" s="177"/>
      <c r="R190" s="177"/>
      <c r="S190" s="177"/>
      <c r="T190" s="177"/>
      <c r="U190" s="177"/>
      <c r="V190" s="177"/>
      <c r="W190" s="177"/>
      <c r="X190" s="177"/>
      <c r="Y190" s="177"/>
      <c r="Z190" s="177"/>
    </row>
    <row r="191" spans="1:26" s="13" customFormat="1" ht="25.5">
      <c r="A191" s="179" t="s">
        <v>1324</v>
      </c>
      <c r="B191" s="467" t="s">
        <v>1538</v>
      </c>
      <c r="C191" s="177"/>
      <c r="D191" s="177"/>
      <c r="E191" s="177"/>
      <c r="F191" s="7"/>
      <c r="G191" s="177">
        <v>2008</v>
      </c>
      <c r="H191" s="203">
        <v>366723.09</v>
      </c>
      <c r="I191" s="203" t="s">
        <v>1009</v>
      </c>
      <c r="J191" s="177"/>
      <c r="K191" s="177" t="s">
        <v>1856</v>
      </c>
      <c r="L191" s="177"/>
      <c r="M191" s="177"/>
      <c r="N191" s="177"/>
      <c r="O191" s="177"/>
      <c r="P191" s="177"/>
      <c r="Q191" s="177"/>
      <c r="R191" s="177"/>
      <c r="S191" s="177"/>
      <c r="T191" s="177"/>
      <c r="U191" s="177"/>
      <c r="V191" s="177"/>
      <c r="W191" s="177"/>
      <c r="X191" s="177"/>
      <c r="Y191" s="177"/>
      <c r="Z191" s="177"/>
    </row>
    <row r="192" spans="1:26" s="13" customFormat="1" ht="25.5">
      <c r="A192" s="179" t="s">
        <v>1325</v>
      </c>
      <c r="B192" s="467" t="s">
        <v>1553</v>
      </c>
      <c r="C192" s="177"/>
      <c r="D192" s="177"/>
      <c r="E192" s="177"/>
      <c r="F192" s="7"/>
      <c r="G192" s="177">
        <v>2008</v>
      </c>
      <c r="H192" s="203">
        <v>55983.71</v>
      </c>
      <c r="I192" s="203" t="s">
        <v>1009</v>
      </c>
      <c r="J192" s="177"/>
      <c r="K192" s="177" t="s">
        <v>1701</v>
      </c>
      <c r="L192" s="177"/>
      <c r="M192" s="177"/>
      <c r="N192" s="177"/>
      <c r="O192" s="177"/>
      <c r="P192" s="177"/>
      <c r="Q192" s="177"/>
      <c r="R192" s="177"/>
      <c r="S192" s="177"/>
      <c r="T192" s="177"/>
      <c r="U192" s="177"/>
      <c r="V192" s="177"/>
      <c r="W192" s="177"/>
      <c r="X192" s="177"/>
      <c r="Y192" s="177"/>
      <c r="Z192" s="177"/>
    </row>
    <row r="193" spans="1:26" s="13" customFormat="1" ht="25.5">
      <c r="A193" s="179" t="s">
        <v>1326</v>
      </c>
      <c r="B193" s="467" t="s">
        <v>1570</v>
      </c>
      <c r="C193" s="177"/>
      <c r="D193" s="177"/>
      <c r="E193" s="177"/>
      <c r="F193" s="7"/>
      <c r="G193" s="177">
        <v>2010</v>
      </c>
      <c r="H193" s="203">
        <v>233817.04</v>
      </c>
      <c r="I193" s="203" t="s">
        <v>1009</v>
      </c>
      <c r="J193" s="177"/>
      <c r="K193" s="177" t="s">
        <v>1857</v>
      </c>
      <c r="L193" s="177"/>
      <c r="M193" s="177"/>
      <c r="N193" s="177"/>
      <c r="O193" s="177"/>
      <c r="P193" s="177"/>
      <c r="Q193" s="177"/>
      <c r="R193" s="177"/>
      <c r="S193" s="177"/>
      <c r="T193" s="177"/>
      <c r="U193" s="177"/>
      <c r="V193" s="177"/>
      <c r="W193" s="177"/>
      <c r="X193" s="177"/>
      <c r="Y193" s="177"/>
      <c r="Z193" s="177"/>
    </row>
    <row r="194" spans="1:26" s="13" customFormat="1" ht="25.5">
      <c r="A194" s="179" t="s">
        <v>1327</v>
      </c>
      <c r="B194" s="467" t="s">
        <v>1571</v>
      </c>
      <c r="C194" s="177"/>
      <c r="D194" s="177"/>
      <c r="E194" s="177"/>
      <c r="F194" s="7"/>
      <c r="G194" s="177">
        <v>2010</v>
      </c>
      <c r="H194" s="203">
        <v>504527.09</v>
      </c>
      <c r="I194" s="203" t="s">
        <v>1009</v>
      </c>
      <c r="J194" s="177"/>
      <c r="K194" s="177" t="s">
        <v>1858</v>
      </c>
      <c r="L194" s="177"/>
      <c r="M194" s="177"/>
      <c r="N194" s="177"/>
      <c r="O194" s="177"/>
      <c r="P194" s="177"/>
      <c r="Q194" s="177"/>
      <c r="R194" s="177"/>
      <c r="S194" s="177"/>
      <c r="T194" s="177"/>
      <c r="U194" s="177"/>
      <c r="V194" s="177"/>
      <c r="W194" s="177"/>
      <c r="X194" s="177"/>
      <c r="Y194" s="177"/>
      <c r="Z194" s="177"/>
    </row>
    <row r="195" spans="1:26" s="13" customFormat="1" ht="25.5">
      <c r="A195" s="179" t="s">
        <v>1328</v>
      </c>
      <c r="B195" s="467" t="s">
        <v>1572</v>
      </c>
      <c r="C195" s="177"/>
      <c r="D195" s="177"/>
      <c r="E195" s="177"/>
      <c r="F195" s="7"/>
      <c r="G195" s="177">
        <v>2010</v>
      </c>
      <c r="H195" s="203">
        <v>2203588.16</v>
      </c>
      <c r="I195" s="203" t="s">
        <v>1009</v>
      </c>
      <c r="J195" s="177"/>
      <c r="K195" s="177" t="s">
        <v>1859</v>
      </c>
      <c r="L195" s="177"/>
      <c r="M195" s="177"/>
      <c r="N195" s="177"/>
      <c r="O195" s="177"/>
      <c r="P195" s="177"/>
      <c r="Q195" s="177"/>
      <c r="R195" s="177"/>
      <c r="S195" s="177"/>
      <c r="T195" s="177"/>
      <c r="U195" s="177"/>
      <c r="V195" s="177"/>
      <c r="W195" s="177"/>
      <c r="X195" s="177"/>
      <c r="Y195" s="177"/>
      <c r="Z195" s="177"/>
    </row>
    <row r="196" spans="1:26" s="13" customFormat="1" ht="25.5">
      <c r="A196" s="179" t="s">
        <v>1329</v>
      </c>
      <c r="B196" s="467" t="s">
        <v>1573</v>
      </c>
      <c r="C196" s="177"/>
      <c r="D196" s="177"/>
      <c r="E196" s="177"/>
      <c r="F196" s="7"/>
      <c r="G196" s="177">
        <v>2010</v>
      </c>
      <c r="H196" s="203">
        <v>723605.96</v>
      </c>
      <c r="I196" s="203" t="s">
        <v>1009</v>
      </c>
      <c r="J196" s="177"/>
      <c r="K196" s="177" t="s">
        <v>1860</v>
      </c>
      <c r="L196" s="177"/>
      <c r="M196" s="177"/>
      <c r="N196" s="177"/>
      <c r="O196" s="177"/>
      <c r="P196" s="177"/>
      <c r="Q196" s="177"/>
      <c r="R196" s="177"/>
      <c r="S196" s="177"/>
      <c r="T196" s="177"/>
      <c r="U196" s="177"/>
      <c r="V196" s="177"/>
      <c r="W196" s="177"/>
      <c r="X196" s="177"/>
      <c r="Y196" s="177"/>
      <c r="Z196" s="177"/>
    </row>
    <row r="197" spans="1:26" s="13" customFormat="1" ht="25.5">
      <c r="A197" s="179" t="s">
        <v>1330</v>
      </c>
      <c r="B197" s="467" t="s">
        <v>1574</v>
      </c>
      <c r="C197" s="177"/>
      <c r="D197" s="177"/>
      <c r="E197" s="177"/>
      <c r="F197" s="7"/>
      <c r="G197" s="177">
        <v>2010</v>
      </c>
      <c r="H197" s="203">
        <v>246024.89</v>
      </c>
      <c r="I197" s="203" t="s">
        <v>1009</v>
      </c>
      <c r="J197" s="177"/>
      <c r="K197" s="177" t="s">
        <v>1861</v>
      </c>
      <c r="L197" s="177"/>
      <c r="M197" s="177"/>
      <c r="N197" s="177"/>
      <c r="O197" s="177"/>
      <c r="P197" s="177"/>
      <c r="Q197" s="177"/>
      <c r="R197" s="177"/>
      <c r="S197" s="177"/>
      <c r="T197" s="177"/>
      <c r="U197" s="177"/>
      <c r="V197" s="177"/>
      <c r="W197" s="177"/>
      <c r="X197" s="177"/>
      <c r="Y197" s="177"/>
      <c r="Z197" s="177"/>
    </row>
    <row r="198" spans="1:26" s="13" customFormat="1" ht="25.5">
      <c r="A198" s="179" t="s">
        <v>1331</v>
      </c>
      <c r="B198" s="467" t="s">
        <v>1575</v>
      </c>
      <c r="C198" s="177"/>
      <c r="D198" s="177"/>
      <c r="E198" s="177"/>
      <c r="F198" s="7"/>
      <c r="G198" s="177">
        <v>2011</v>
      </c>
      <c r="H198" s="203">
        <v>1148603.6100000001</v>
      </c>
      <c r="I198" s="203" t="s">
        <v>1009</v>
      </c>
      <c r="J198" s="177"/>
      <c r="K198" s="177" t="s">
        <v>1862</v>
      </c>
      <c r="L198" s="177"/>
      <c r="M198" s="177"/>
      <c r="N198" s="177"/>
      <c r="O198" s="177"/>
      <c r="P198" s="177"/>
      <c r="Q198" s="177"/>
      <c r="R198" s="177"/>
      <c r="S198" s="177"/>
      <c r="T198" s="177"/>
      <c r="U198" s="177"/>
      <c r="V198" s="177"/>
      <c r="W198" s="177"/>
      <c r="X198" s="177"/>
      <c r="Y198" s="177"/>
      <c r="Z198" s="177"/>
    </row>
    <row r="199" spans="1:26" s="13" customFormat="1" ht="25.5">
      <c r="A199" s="179" t="s">
        <v>1332</v>
      </c>
      <c r="B199" s="467" t="s">
        <v>1575</v>
      </c>
      <c r="C199" s="177"/>
      <c r="D199" s="177"/>
      <c r="E199" s="177"/>
      <c r="F199" s="7"/>
      <c r="G199" s="177">
        <v>2011</v>
      </c>
      <c r="H199" s="203">
        <v>545616.54</v>
      </c>
      <c r="I199" s="203" t="s">
        <v>1009</v>
      </c>
      <c r="J199" s="177"/>
      <c r="K199" s="177" t="s">
        <v>1863</v>
      </c>
      <c r="L199" s="177"/>
      <c r="M199" s="177"/>
      <c r="N199" s="177"/>
      <c r="O199" s="177"/>
      <c r="P199" s="177"/>
      <c r="Q199" s="177"/>
      <c r="R199" s="177"/>
      <c r="S199" s="177"/>
      <c r="T199" s="177"/>
      <c r="U199" s="177"/>
      <c r="V199" s="177"/>
      <c r="W199" s="177"/>
      <c r="X199" s="177"/>
      <c r="Y199" s="177"/>
      <c r="Z199" s="177"/>
    </row>
    <row r="200" spans="1:26" s="13" customFormat="1" ht="25.5">
      <c r="A200" s="179" t="s">
        <v>1333</v>
      </c>
      <c r="B200" s="467" t="s">
        <v>1576</v>
      </c>
      <c r="C200" s="177"/>
      <c r="D200" s="177"/>
      <c r="E200" s="177"/>
      <c r="F200" s="7"/>
      <c r="G200" s="177">
        <v>2012</v>
      </c>
      <c r="H200" s="203">
        <v>37702.85</v>
      </c>
      <c r="I200" s="203" t="s">
        <v>1009</v>
      </c>
      <c r="J200" s="177"/>
      <c r="K200" s="177" t="s">
        <v>1864</v>
      </c>
      <c r="L200" s="177"/>
      <c r="M200" s="177"/>
      <c r="N200" s="177"/>
      <c r="O200" s="177"/>
      <c r="P200" s="177"/>
      <c r="Q200" s="177"/>
      <c r="R200" s="177"/>
      <c r="S200" s="177"/>
      <c r="T200" s="177"/>
      <c r="U200" s="177"/>
      <c r="V200" s="177"/>
      <c r="W200" s="177"/>
      <c r="X200" s="177"/>
      <c r="Y200" s="177"/>
      <c r="Z200" s="177"/>
    </row>
    <row r="201" spans="1:26" s="13" customFormat="1" ht="25.5">
      <c r="A201" s="179" t="s">
        <v>1334</v>
      </c>
      <c r="B201" s="467" t="s">
        <v>1577</v>
      </c>
      <c r="C201" s="177"/>
      <c r="D201" s="177"/>
      <c r="E201" s="177"/>
      <c r="F201" s="7"/>
      <c r="G201" s="177">
        <v>2012</v>
      </c>
      <c r="H201" s="203">
        <v>13813.3</v>
      </c>
      <c r="I201" s="203" t="s">
        <v>1009</v>
      </c>
      <c r="J201" s="177"/>
      <c r="K201" s="177" t="s">
        <v>1865</v>
      </c>
      <c r="L201" s="177"/>
      <c r="M201" s="177"/>
      <c r="N201" s="177"/>
      <c r="O201" s="177"/>
      <c r="P201" s="177"/>
      <c r="Q201" s="177"/>
      <c r="R201" s="177"/>
      <c r="S201" s="177"/>
      <c r="T201" s="177"/>
      <c r="U201" s="177"/>
      <c r="V201" s="177"/>
      <c r="W201" s="177"/>
      <c r="X201" s="177"/>
      <c r="Y201" s="177"/>
      <c r="Z201" s="177"/>
    </row>
    <row r="202" spans="1:26" s="13" customFormat="1" ht="25.5">
      <c r="A202" s="179" t="s">
        <v>1335</v>
      </c>
      <c r="B202" s="467" t="s">
        <v>1578</v>
      </c>
      <c r="C202" s="177"/>
      <c r="D202" s="177"/>
      <c r="E202" s="177"/>
      <c r="F202" s="7"/>
      <c r="G202" s="177">
        <v>2011</v>
      </c>
      <c r="H202" s="203">
        <v>105262.28</v>
      </c>
      <c r="I202" s="203" t="s">
        <v>1009</v>
      </c>
      <c r="J202" s="177"/>
      <c r="K202" s="177" t="s">
        <v>1866</v>
      </c>
      <c r="L202" s="177"/>
      <c r="M202" s="177"/>
      <c r="N202" s="177"/>
      <c r="O202" s="177"/>
      <c r="P202" s="177"/>
      <c r="Q202" s="177"/>
      <c r="R202" s="177"/>
      <c r="S202" s="177"/>
      <c r="T202" s="177"/>
      <c r="U202" s="177"/>
      <c r="V202" s="177"/>
      <c r="W202" s="177"/>
      <c r="X202" s="177"/>
      <c r="Y202" s="177"/>
      <c r="Z202" s="177"/>
    </row>
    <row r="203" spans="1:26" s="13" customFormat="1" ht="25.5">
      <c r="A203" s="179" t="s">
        <v>1336</v>
      </c>
      <c r="B203" s="467" t="s">
        <v>1579</v>
      </c>
      <c r="C203" s="177"/>
      <c r="D203" s="177"/>
      <c r="E203" s="177"/>
      <c r="F203" s="7"/>
      <c r="G203" s="177">
        <v>1998</v>
      </c>
      <c r="H203" s="203">
        <v>16169.2</v>
      </c>
      <c r="I203" s="203" t="s">
        <v>1009</v>
      </c>
      <c r="J203" s="177"/>
      <c r="K203" s="177" t="s">
        <v>160</v>
      </c>
      <c r="L203" s="177"/>
      <c r="M203" s="177"/>
      <c r="N203" s="177"/>
      <c r="O203" s="177"/>
      <c r="P203" s="177"/>
      <c r="Q203" s="177"/>
      <c r="R203" s="177"/>
      <c r="S203" s="177"/>
      <c r="T203" s="177"/>
      <c r="U203" s="177"/>
      <c r="V203" s="177"/>
      <c r="W203" s="177"/>
      <c r="X203" s="177"/>
      <c r="Y203" s="177"/>
      <c r="Z203" s="177"/>
    </row>
    <row r="204" spans="1:26" s="13" customFormat="1" ht="25.5">
      <c r="A204" s="179" t="s">
        <v>1337</v>
      </c>
      <c r="B204" s="467" t="s">
        <v>1579</v>
      </c>
      <c r="C204" s="177"/>
      <c r="D204" s="177"/>
      <c r="E204" s="177"/>
      <c r="F204" s="7"/>
      <c r="G204" s="177">
        <v>1998</v>
      </c>
      <c r="H204" s="203">
        <v>16227.52</v>
      </c>
      <c r="I204" s="203" t="s">
        <v>1009</v>
      </c>
      <c r="J204" s="177"/>
      <c r="K204" s="177" t="s">
        <v>1709</v>
      </c>
      <c r="L204" s="177"/>
      <c r="M204" s="177"/>
      <c r="N204" s="177"/>
      <c r="O204" s="177"/>
      <c r="P204" s="177"/>
      <c r="Q204" s="177"/>
      <c r="R204" s="177"/>
      <c r="S204" s="177"/>
      <c r="T204" s="177"/>
      <c r="U204" s="177"/>
      <c r="V204" s="177"/>
      <c r="W204" s="177"/>
      <c r="X204" s="177"/>
      <c r="Y204" s="177"/>
      <c r="Z204" s="177"/>
    </row>
    <row r="205" spans="1:26" s="13" customFormat="1" ht="25.5">
      <c r="A205" s="179" t="s">
        <v>1338</v>
      </c>
      <c r="B205" s="467" t="s">
        <v>1579</v>
      </c>
      <c r="C205" s="177"/>
      <c r="D205" s="177"/>
      <c r="E205" s="177"/>
      <c r="F205" s="7"/>
      <c r="G205" s="177">
        <v>1998</v>
      </c>
      <c r="H205" s="203">
        <v>10475.27</v>
      </c>
      <c r="I205" s="203" t="s">
        <v>1009</v>
      </c>
      <c r="J205" s="177"/>
      <c r="K205" s="177" t="s">
        <v>160</v>
      </c>
      <c r="L205" s="177"/>
      <c r="M205" s="177"/>
      <c r="N205" s="177"/>
      <c r="O205" s="177"/>
      <c r="P205" s="177"/>
      <c r="Q205" s="177"/>
      <c r="R205" s="177"/>
      <c r="S205" s="177"/>
      <c r="T205" s="177"/>
      <c r="U205" s="177"/>
      <c r="V205" s="177"/>
      <c r="W205" s="177"/>
      <c r="X205" s="177"/>
      <c r="Y205" s="177"/>
      <c r="Z205" s="177"/>
    </row>
    <row r="206" spans="1:26" s="13" customFormat="1" ht="25.5">
      <c r="A206" s="179" t="s">
        <v>1339</v>
      </c>
      <c r="B206" s="467" t="s">
        <v>1579</v>
      </c>
      <c r="C206" s="177"/>
      <c r="D206" s="177"/>
      <c r="E206" s="177"/>
      <c r="F206" s="7"/>
      <c r="G206" s="177">
        <v>1998</v>
      </c>
      <c r="H206" s="203">
        <v>37596.11</v>
      </c>
      <c r="I206" s="203" t="s">
        <v>1009</v>
      </c>
      <c r="J206" s="177"/>
      <c r="K206" s="177" t="s">
        <v>160</v>
      </c>
      <c r="L206" s="177"/>
      <c r="M206" s="177"/>
      <c r="N206" s="177"/>
      <c r="O206" s="177"/>
      <c r="P206" s="177"/>
      <c r="Q206" s="177"/>
      <c r="R206" s="177"/>
      <c r="S206" s="177"/>
      <c r="T206" s="177"/>
      <c r="U206" s="177"/>
      <c r="V206" s="177"/>
      <c r="W206" s="177"/>
      <c r="X206" s="177"/>
      <c r="Y206" s="177"/>
      <c r="Z206" s="177"/>
    </row>
    <row r="207" spans="1:26" s="13" customFormat="1" ht="25.5">
      <c r="A207" s="179" t="s">
        <v>1340</v>
      </c>
      <c r="B207" s="467" t="s">
        <v>1580</v>
      </c>
      <c r="C207" s="177"/>
      <c r="D207" s="177"/>
      <c r="E207" s="177"/>
      <c r="F207" s="7"/>
      <c r="G207" s="177">
        <v>2008</v>
      </c>
      <c r="H207" s="203">
        <v>51423.95</v>
      </c>
      <c r="I207" s="203" t="s">
        <v>1009</v>
      </c>
      <c r="J207" s="177"/>
      <c r="K207" s="177" t="s">
        <v>1867</v>
      </c>
      <c r="L207" s="177"/>
      <c r="M207" s="177"/>
      <c r="N207" s="177"/>
      <c r="O207" s="177"/>
      <c r="P207" s="177"/>
      <c r="Q207" s="177"/>
      <c r="R207" s="177"/>
      <c r="S207" s="177"/>
      <c r="T207" s="177"/>
      <c r="U207" s="177"/>
      <c r="V207" s="177"/>
      <c r="W207" s="177"/>
      <c r="X207" s="177"/>
      <c r="Y207" s="177"/>
      <c r="Z207" s="177"/>
    </row>
    <row r="208" spans="1:26" s="13" customFormat="1" ht="25.5">
      <c r="A208" s="179" t="s">
        <v>1341</v>
      </c>
      <c r="B208" s="467" t="s">
        <v>1580</v>
      </c>
      <c r="C208" s="177"/>
      <c r="D208" s="177"/>
      <c r="E208" s="177"/>
      <c r="F208" s="7"/>
      <c r="G208" s="177">
        <v>2008</v>
      </c>
      <c r="H208" s="203">
        <v>6273.9</v>
      </c>
      <c r="I208" s="203" t="s">
        <v>1009</v>
      </c>
      <c r="J208" s="177"/>
      <c r="K208" s="177" t="s">
        <v>1701</v>
      </c>
      <c r="L208" s="177"/>
      <c r="M208" s="177"/>
      <c r="N208" s="177"/>
      <c r="O208" s="177"/>
      <c r="P208" s="177"/>
      <c r="Q208" s="177"/>
      <c r="R208" s="177"/>
      <c r="S208" s="177"/>
      <c r="T208" s="177"/>
      <c r="U208" s="177"/>
      <c r="V208" s="177"/>
      <c r="W208" s="177"/>
      <c r="X208" s="177"/>
      <c r="Y208" s="177"/>
      <c r="Z208" s="177"/>
    </row>
    <row r="209" spans="1:26" s="13" customFormat="1" ht="25.5">
      <c r="A209" s="179" t="s">
        <v>1342</v>
      </c>
      <c r="B209" s="467" t="s">
        <v>1580</v>
      </c>
      <c r="C209" s="177"/>
      <c r="D209" s="177"/>
      <c r="E209" s="177"/>
      <c r="F209" s="7"/>
      <c r="G209" s="177">
        <v>2015</v>
      </c>
      <c r="H209" s="203">
        <v>16983.27</v>
      </c>
      <c r="I209" s="203" t="s">
        <v>1009</v>
      </c>
      <c r="J209" s="177"/>
      <c r="K209" s="177" t="s">
        <v>1868</v>
      </c>
      <c r="L209" s="177"/>
      <c r="M209" s="177"/>
      <c r="N209" s="177"/>
      <c r="O209" s="177"/>
      <c r="P209" s="177"/>
      <c r="Q209" s="177"/>
      <c r="R209" s="177"/>
      <c r="S209" s="177"/>
      <c r="T209" s="177"/>
      <c r="U209" s="177"/>
      <c r="V209" s="177"/>
      <c r="W209" s="177"/>
      <c r="X209" s="177"/>
      <c r="Y209" s="177"/>
      <c r="Z209" s="177"/>
    </row>
    <row r="210" spans="1:26" s="13" customFormat="1" ht="25.5">
      <c r="A210" s="179" t="s">
        <v>1343</v>
      </c>
      <c r="B210" s="467" t="s">
        <v>1580</v>
      </c>
      <c r="C210" s="177"/>
      <c r="D210" s="177"/>
      <c r="E210" s="177"/>
      <c r="F210" s="7"/>
      <c r="G210" s="177">
        <v>2008</v>
      </c>
      <c r="H210" s="203">
        <v>6273.9</v>
      </c>
      <c r="I210" s="203" t="s">
        <v>1009</v>
      </c>
      <c r="J210" s="177"/>
      <c r="K210" s="177" t="s">
        <v>1828</v>
      </c>
      <c r="L210" s="177"/>
      <c r="M210" s="177"/>
      <c r="N210" s="177"/>
      <c r="O210" s="177"/>
      <c r="P210" s="177"/>
      <c r="Q210" s="177"/>
      <c r="R210" s="177"/>
      <c r="S210" s="177"/>
      <c r="T210" s="177"/>
      <c r="U210" s="177"/>
      <c r="V210" s="177"/>
      <c r="W210" s="177"/>
      <c r="X210" s="177"/>
      <c r="Y210" s="177"/>
      <c r="Z210" s="177"/>
    </row>
    <row r="211" spans="1:26" s="13" customFormat="1" ht="25.5">
      <c r="A211" s="179" t="s">
        <v>1344</v>
      </c>
      <c r="B211" s="467" t="s">
        <v>1580</v>
      </c>
      <c r="C211" s="177"/>
      <c r="D211" s="177"/>
      <c r="E211" s="177"/>
      <c r="F211" s="7"/>
      <c r="G211" s="177">
        <v>2010</v>
      </c>
      <c r="H211" s="203">
        <v>12559.65</v>
      </c>
      <c r="I211" s="203" t="s">
        <v>1009</v>
      </c>
      <c r="J211" s="177"/>
      <c r="K211" s="177" t="s">
        <v>1184</v>
      </c>
      <c r="L211" s="177"/>
      <c r="M211" s="177"/>
      <c r="N211" s="177"/>
      <c r="O211" s="177"/>
      <c r="P211" s="177"/>
      <c r="Q211" s="177"/>
      <c r="R211" s="177"/>
      <c r="S211" s="177"/>
      <c r="T211" s="177"/>
      <c r="U211" s="177"/>
      <c r="V211" s="177"/>
      <c r="W211" s="177"/>
      <c r="X211" s="177"/>
      <c r="Y211" s="177"/>
      <c r="Z211" s="177"/>
    </row>
    <row r="212" spans="1:26" s="13" customFormat="1" ht="25.5">
      <c r="A212" s="179" t="s">
        <v>1345</v>
      </c>
      <c r="B212" s="467" t="s">
        <v>1580</v>
      </c>
      <c r="C212" s="177"/>
      <c r="D212" s="177"/>
      <c r="E212" s="177"/>
      <c r="F212" s="7"/>
      <c r="G212" s="177">
        <v>2010</v>
      </c>
      <c r="H212" s="203">
        <v>13401.47</v>
      </c>
      <c r="I212" s="203" t="s">
        <v>1009</v>
      </c>
      <c r="J212" s="177"/>
      <c r="K212" s="177" t="s">
        <v>1869</v>
      </c>
      <c r="L212" s="177"/>
      <c r="M212" s="177"/>
      <c r="N212" s="177"/>
      <c r="O212" s="177"/>
      <c r="P212" s="177"/>
      <c r="Q212" s="177"/>
      <c r="R212" s="177"/>
      <c r="S212" s="177"/>
      <c r="T212" s="177"/>
      <c r="U212" s="177"/>
      <c r="V212" s="177"/>
      <c r="W212" s="177"/>
      <c r="X212" s="177"/>
      <c r="Y212" s="177"/>
      <c r="Z212" s="177"/>
    </row>
    <row r="213" spans="1:26" s="13" customFormat="1" ht="25.5">
      <c r="A213" s="179" t="s">
        <v>1346</v>
      </c>
      <c r="B213" s="467" t="s">
        <v>1580</v>
      </c>
      <c r="C213" s="177"/>
      <c r="D213" s="177"/>
      <c r="E213" s="177"/>
      <c r="F213" s="7"/>
      <c r="G213" s="177">
        <v>2010</v>
      </c>
      <c r="H213" s="203">
        <v>19976.66</v>
      </c>
      <c r="I213" s="203" t="s">
        <v>1009</v>
      </c>
      <c r="J213" s="177"/>
      <c r="K213" s="177" t="s">
        <v>1870</v>
      </c>
      <c r="L213" s="177"/>
      <c r="M213" s="177"/>
      <c r="N213" s="177"/>
      <c r="O213" s="177"/>
      <c r="P213" s="177"/>
      <c r="Q213" s="177"/>
      <c r="R213" s="177"/>
      <c r="S213" s="177"/>
      <c r="T213" s="177"/>
      <c r="U213" s="177"/>
      <c r="V213" s="177"/>
      <c r="W213" s="177"/>
      <c r="X213" s="177"/>
      <c r="Y213" s="177"/>
      <c r="Z213" s="177"/>
    </row>
    <row r="214" spans="1:26" s="13" customFormat="1" ht="25.5">
      <c r="A214" s="179" t="s">
        <v>1347</v>
      </c>
      <c r="B214" s="467" t="s">
        <v>1581</v>
      </c>
      <c r="C214" s="177"/>
      <c r="D214" s="177"/>
      <c r="E214" s="177"/>
      <c r="F214" s="7"/>
      <c r="G214" s="177">
        <v>2011</v>
      </c>
      <c r="H214" s="203">
        <v>32716.99</v>
      </c>
      <c r="I214" s="203" t="s">
        <v>1009</v>
      </c>
      <c r="J214" s="177"/>
      <c r="K214" s="177" t="s">
        <v>158</v>
      </c>
      <c r="L214" s="177"/>
      <c r="M214" s="177"/>
      <c r="N214" s="177"/>
      <c r="O214" s="177"/>
      <c r="P214" s="177"/>
      <c r="Q214" s="177"/>
      <c r="R214" s="177"/>
      <c r="S214" s="177"/>
      <c r="T214" s="177"/>
      <c r="U214" s="177"/>
      <c r="V214" s="177"/>
      <c r="W214" s="177"/>
      <c r="X214" s="177"/>
      <c r="Y214" s="177"/>
      <c r="Z214" s="177"/>
    </row>
    <row r="215" spans="1:26" s="13" customFormat="1" ht="25.5">
      <c r="A215" s="179" t="s">
        <v>1348</v>
      </c>
      <c r="B215" s="467" t="s">
        <v>1582</v>
      </c>
      <c r="C215" s="177"/>
      <c r="D215" s="177"/>
      <c r="E215" s="177"/>
      <c r="F215" s="7"/>
      <c r="G215" s="177">
        <v>2011</v>
      </c>
      <c r="H215" s="203">
        <v>11926.27</v>
      </c>
      <c r="I215" s="203" t="s">
        <v>1009</v>
      </c>
      <c r="J215" s="177"/>
      <c r="K215" s="177" t="s">
        <v>1709</v>
      </c>
      <c r="L215" s="177"/>
      <c r="M215" s="177"/>
      <c r="N215" s="177"/>
      <c r="O215" s="177"/>
      <c r="P215" s="177"/>
      <c r="Q215" s="177"/>
      <c r="R215" s="177"/>
      <c r="S215" s="177"/>
      <c r="T215" s="177"/>
      <c r="U215" s="177"/>
      <c r="V215" s="177"/>
      <c r="W215" s="177"/>
      <c r="X215" s="177"/>
      <c r="Y215" s="177"/>
      <c r="Z215" s="177"/>
    </row>
    <row r="216" spans="1:26" s="13" customFormat="1" ht="25.5">
      <c r="A216" s="179" t="s">
        <v>1349</v>
      </c>
      <c r="B216" s="467" t="s">
        <v>1580</v>
      </c>
      <c r="C216" s="177"/>
      <c r="D216" s="177"/>
      <c r="E216" s="177"/>
      <c r="F216" s="7"/>
      <c r="G216" s="177">
        <v>2011</v>
      </c>
      <c r="H216" s="203">
        <v>23580.21</v>
      </c>
      <c r="I216" s="203" t="s">
        <v>1009</v>
      </c>
      <c r="J216" s="177"/>
      <c r="K216" s="177" t="s">
        <v>1709</v>
      </c>
      <c r="L216" s="177"/>
      <c r="M216" s="177"/>
      <c r="N216" s="177"/>
      <c r="O216" s="177"/>
      <c r="P216" s="177"/>
      <c r="Q216" s="177"/>
      <c r="R216" s="177"/>
      <c r="S216" s="177"/>
      <c r="T216" s="177"/>
      <c r="U216" s="177"/>
      <c r="V216" s="177"/>
      <c r="W216" s="177"/>
      <c r="X216" s="177"/>
      <c r="Y216" s="177"/>
      <c r="Z216" s="177"/>
    </row>
    <row r="217" spans="1:26" s="13" customFormat="1" ht="25.5">
      <c r="A217" s="179" t="s">
        <v>1350</v>
      </c>
      <c r="B217" s="467" t="s">
        <v>1580</v>
      </c>
      <c r="C217" s="177"/>
      <c r="D217" s="177"/>
      <c r="E217" s="177"/>
      <c r="F217" s="7"/>
      <c r="G217" s="177">
        <v>2011</v>
      </c>
      <c r="H217" s="203">
        <v>26335.21</v>
      </c>
      <c r="I217" s="203" t="s">
        <v>1009</v>
      </c>
      <c r="J217" s="177"/>
      <c r="K217" s="177" t="s">
        <v>158</v>
      </c>
      <c r="L217" s="177"/>
      <c r="M217" s="177"/>
      <c r="N217" s="177"/>
      <c r="O217" s="177"/>
      <c r="P217" s="177"/>
      <c r="Q217" s="177"/>
      <c r="R217" s="177"/>
      <c r="S217" s="177"/>
      <c r="T217" s="177"/>
      <c r="U217" s="177"/>
      <c r="V217" s="177"/>
      <c r="W217" s="177"/>
      <c r="X217" s="177"/>
      <c r="Y217" s="177"/>
      <c r="Z217" s="177"/>
    </row>
    <row r="218" spans="1:26" s="13" customFormat="1" ht="25.5">
      <c r="A218" s="179" t="s">
        <v>1351</v>
      </c>
      <c r="B218" s="467" t="s">
        <v>1580</v>
      </c>
      <c r="C218" s="177"/>
      <c r="D218" s="177"/>
      <c r="E218" s="177"/>
      <c r="F218" s="7"/>
      <c r="G218" s="177">
        <v>2011</v>
      </c>
      <c r="H218" s="203">
        <v>25105.21</v>
      </c>
      <c r="I218" s="203" t="s">
        <v>1009</v>
      </c>
      <c r="J218" s="177"/>
      <c r="K218" s="177" t="s">
        <v>156</v>
      </c>
      <c r="L218" s="177"/>
      <c r="M218" s="177"/>
      <c r="N218" s="177"/>
      <c r="O218" s="177"/>
      <c r="P218" s="177"/>
      <c r="Q218" s="177"/>
      <c r="R218" s="177"/>
      <c r="S218" s="177"/>
      <c r="T218" s="177"/>
      <c r="U218" s="177"/>
      <c r="V218" s="177"/>
      <c r="W218" s="177"/>
      <c r="X218" s="177"/>
      <c r="Y218" s="177"/>
      <c r="Z218" s="177"/>
    </row>
    <row r="219" spans="1:26" s="13" customFormat="1" ht="25.5">
      <c r="A219" s="179" t="s">
        <v>1352</v>
      </c>
      <c r="B219" s="467" t="s">
        <v>1583</v>
      </c>
      <c r="C219" s="177"/>
      <c r="D219" s="177"/>
      <c r="E219" s="177"/>
      <c r="F219" s="7"/>
      <c r="G219" s="177">
        <v>2015</v>
      </c>
      <c r="H219" s="203">
        <v>46740</v>
      </c>
      <c r="I219" s="203" t="s">
        <v>1009</v>
      </c>
      <c r="J219" s="177"/>
      <c r="K219" s="177" t="s">
        <v>1755</v>
      </c>
      <c r="L219" s="177"/>
      <c r="M219" s="177"/>
      <c r="N219" s="177"/>
      <c r="O219" s="177"/>
      <c r="P219" s="177"/>
      <c r="Q219" s="177"/>
      <c r="R219" s="177"/>
      <c r="S219" s="177"/>
      <c r="T219" s="177"/>
      <c r="U219" s="177"/>
      <c r="V219" s="177"/>
      <c r="W219" s="177"/>
      <c r="X219" s="177"/>
      <c r="Y219" s="177"/>
      <c r="Z219" s="177"/>
    </row>
    <row r="220" spans="1:26" s="13" customFormat="1" ht="25.5">
      <c r="A220" s="179" t="s">
        <v>1353</v>
      </c>
      <c r="B220" s="467" t="s">
        <v>1580</v>
      </c>
      <c r="C220" s="177"/>
      <c r="D220" s="177"/>
      <c r="E220" s="177"/>
      <c r="F220" s="7"/>
      <c r="G220" s="177">
        <v>2011</v>
      </c>
      <c r="H220" s="203">
        <v>23580.22</v>
      </c>
      <c r="I220" s="203" t="s">
        <v>1009</v>
      </c>
      <c r="J220" s="177"/>
      <c r="K220" s="177" t="s">
        <v>160</v>
      </c>
      <c r="L220" s="177"/>
      <c r="M220" s="177"/>
      <c r="N220" s="177"/>
      <c r="O220" s="177"/>
      <c r="P220" s="177"/>
      <c r="Q220" s="177"/>
      <c r="R220" s="177"/>
      <c r="S220" s="177"/>
      <c r="T220" s="177"/>
      <c r="U220" s="177"/>
      <c r="V220" s="177"/>
      <c r="W220" s="177"/>
      <c r="X220" s="177"/>
      <c r="Y220" s="177"/>
      <c r="Z220" s="177"/>
    </row>
    <row r="221" spans="1:26" s="13" customFormat="1" ht="25.5">
      <c r="A221" s="179" t="s">
        <v>1354</v>
      </c>
      <c r="B221" s="467" t="s">
        <v>1581</v>
      </c>
      <c r="C221" s="177"/>
      <c r="D221" s="177"/>
      <c r="E221" s="177"/>
      <c r="F221" s="7"/>
      <c r="G221" s="177">
        <v>2011</v>
      </c>
      <c r="H221" s="203">
        <v>55521.88</v>
      </c>
      <c r="I221" s="203" t="s">
        <v>1009</v>
      </c>
      <c r="J221" s="177"/>
      <c r="K221" s="177" t="s">
        <v>1717</v>
      </c>
      <c r="L221" s="177"/>
      <c r="M221" s="177"/>
      <c r="N221" s="177"/>
      <c r="O221" s="177"/>
      <c r="P221" s="177"/>
      <c r="Q221" s="177"/>
      <c r="R221" s="177"/>
      <c r="S221" s="177"/>
      <c r="T221" s="177"/>
      <c r="U221" s="177"/>
      <c r="V221" s="177"/>
      <c r="W221" s="177"/>
      <c r="X221" s="177"/>
      <c r="Y221" s="177"/>
      <c r="Z221" s="177"/>
    </row>
    <row r="222" spans="1:26" s="13" customFormat="1" ht="25.5">
      <c r="A222" s="179" t="s">
        <v>1355</v>
      </c>
      <c r="B222" s="467" t="s">
        <v>1584</v>
      </c>
      <c r="C222" s="177"/>
      <c r="D222" s="177"/>
      <c r="E222" s="177"/>
      <c r="F222" s="7"/>
      <c r="G222" s="177">
        <v>2011</v>
      </c>
      <c r="H222" s="203">
        <v>77123.53</v>
      </c>
      <c r="I222" s="203" t="s">
        <v>1009</v>
      </c>
      <c r="J222" s="177"/>
      <c r="K222" s="177" t="s">
        <v>1709</v>
      </c>
      <c r="L222" s="177"/>
      <c r="M222" s="177"/>
      <c r="N222" s="177"/>
      <c r="O222" s="177"/>
      <c r="P222" s="177"/>
      <c r="Q222" s="177"/>
      <c r="R222" s="177"/>
      <c r="S222" s="177"/>
      <c r="T222" s="177"/>
      <c r="U222" s="177"/>
      <c r="V222" s="177"/>
      <c r="W222" s="177"/>
      <c r="X222" s="177"/>
      <c r="Y222" s="177"/>
      <c r="Z222" s="177"/>
    </row>
    <row r="223" spans="1:26" s="13" customFormat="1" ht="25.5">
      <c r="A223" s="179" t="s">
        <v>1356</v>
      </c>
      <c r="B223" s="467" t="s">
        <v>1585</v>
      </c>
      <c r="C223" s="177"/>
      <c r="D223" s="177"/>
      <c r="E223" s="177"/>
      <c r="F223" s="7"/>
      <c r="G223" s="177">
        <v>2011</v>
      </c>
      <c r="H223" s="203">
        <v>49534.36</v>
      </c>
      <c r="I223" s="203" t="s">
        <v>1009</v>
      </c>
      <c r="J223" s="177"/>
      <c r="K223" s="177" t="s">
        <v>158</v>
      </c>
      <c r="L223" s="177"/>
      <c r="M223" s="177"/>
      <c r="N223" s="177"/>
      <c r="O223" s="177"/>
      <c r="P223" s="177"/>
      <c r="Q223" s="177"/>
      <c r="R223" s="177"/>
      <c r="S223" s="177"/>
      <c r="T223" s="177"/>
      <c r="U223" s="177"/>
      <c r="V223" s="177"/>
      <c r="W223" s="177"/>
      <c r="X223" s="177"/>
      <c r="Y223" s="177"/>
      <c r="Z223" s="177"/>
    </row>
    <row r="224" spans="1:26" s="13" customFormat="1" ht="25.5">
      <c r="A224" s="179" t="s">
        <v>1357</v>
      </c>
      <c r="B224" s="467" t="s">
        <v>1586</v>
      </c>
      <c r="C224" s="177"/>
      <c r="D224" s="177"/>
      <c r="E224" s="177"/>
      <c r="F224" s="7"/>
      <c r="G224" s="177">
        <v>2011</v>
      </c>
      <c r="H224" s="203">
        <v>77926.73</v>
      </c>
      <c r="I224" s="203" t="s">
        <v>1009</v>
      </c>
      <c r="J224" s="177"/>
      <c r="K224" s="177" t="s">
        <v>160</v>
      </c>
      <c r="L224" s="177"/>
      <c r="M224" s="177"/>
      <c r="N224" s="177"/>
      <c r="O224" s="177"/>
      <c r="P224" s="177"/>
      <c r="Q224" s="177"/>
      <c r="R224" s="177"/>
      <c r="S224" s="177"/>
      <c r="T224" s="177"/>
      <c r="U224" s="177"/>
      <c r="V224" s="177"/>
      <c r="W224" s="177"/>
      <c r="X224" s="177"/>
      <c r="Y224" s="177"/>
      <c r="Z224" s="177"/>
    </row>
    <row r="225" spans="1:26" s="13" customFormat="1" ht="25.5">
      <c r="A225" s="179" t="s">
        <v>1358</v>
      </c>
      <c r="B225" s="467" t="s">
        <v>1587</v>
      </c>
      <c r="C225" s="177"/>
      <c r="D225" s="177"/>
      <c r="E225" s="177"/>
      <c r="F225" s="7"/>
      <c r="G225" s="177">
        <v>1996</v>
      </c>
      <c r="H225" s="203">
        <v>1417.97</v>
      </c>
      <c r="I225" s="203" t="s">
        <v>1009</v>
      </c>
      <c r="J225" s="177"/>
      <c r="K225" s="177" t="s">
        <v>1750</v>
      </c>
      <c r="L225" s="177"/>
      <c r="M225" s="177"/>
      <c r="N225" s="177"/>
      <c r="O225" s="177"/>
      <c r="P225" s="177"/>
      <c r="Q225" s="177"/>
      <c r="R225" s="177"/>
      <c r="S225" s="177"/>
      <c r="T225" s="177"/>
      <c r="U225" s="177"/>
      <c r="V225" s="177"/>
      <c r="W225" s="177"/>
      <c r="X225" s="177"/>
      <c r="Y225" s="177"/>
      <c r="Z225" s="177"/>
    </row>
    <row r="226" spans="1:26" s="13" customFormat="1" ht="25.5">
      <c r="A226" s="179" t="s">
        <v>1359</v>
      </c>
      <c r="B226" s="467" t="s">
        <v>1588</v>
      </c>
      <c r="C226" s="177"/>
      <c r="D226" s="177"/>
      <c r="E226" s="177"/>
      <c r="F226" s="7"/>
      <c r="G226" s="177">
        <v>1998</v>
      </c>
      <c r="H226" s="203">
        <v>8336.75</v>
      </c>
      <c r="I226" s="203" t="s">
        <v>1009</v>
      </c>
      <c r="J226" s="177"/>
      <c r="K226" s="177" t="s">
        <v>158</v>
      </c>
      <c r="L226" s="177"/>
      <c r="M226" s="177"/>
      <c r="N226" s="177"/>
      <c r="O226" s="177"/>
      <c r="P226" s="177"/>
      <c r="Q226" s="177"/>
      <c r="R226" s="177"/>
      <c r="S226" s="177"/>
      <c r="T226" s="177"/>
      <c r="U226" s="177"/>
      <c r="V226" s="177"/>
      <c r="W226" s="177"/>
      <c r="X226" s="177"/>
      <c r="Y226" s="177"/>
      <c r="Z226" s="177"/>
    </row>
    <row r="227" spans="1:26" s="13" customFormat="1" ht="25.5">
      <c r="A227" s="179" t="s">
        <v>1360</v>
      </c>
      <c r="B227" s="467" t="s">
        <v>1588</v>
      </c>
      <c r="C227" s="177"/>
      <c r="D227" s="177"/>
      <c r="E227" s="177"/>
      <c r="F227" s="7"/>
      <c r="G227" s="177">
        <v>1998</v>
      </c>
      <c r="H227" s="203">
        <v>1205.9000000000001</v>
      </c>
      <c r="I227" s="203" t="s">
        <v>1009</v>
      </c>
      <c r="J227" s="177"/>
      <c r="K227" s="177" t="s">
        <v>1871</v>
      </c>
      <c r="L227" s="177"/>
      <c r="M227" s="177"/>
      <c r="N227" s="177"/>
      <c r="O227" s="177"/>
      <c r="P227" s="177"/>
      <c r="Q227" s="177"/>
      <c r="R227" s="177"/>
      <c r="S227" s="177"/>
      <c r="T227" s="177"/>
      <c r="U227" s="177"/>
      <c r="V227" s="177"/>
      <c r="W227" s="177"/>
      <c r="X227" s="177"/>
      <c r="Y227" s="177"/>
      <c r="Z227" s="177"/>
    </row>
    <row r="228" spans="1:26" s="13" customFormat="1" ht="25.5">
      <c r="A228" s="179" t="s">
        <v>1361</v>
      </c>
      <c r="B228" s="467" t="s">
        <v>1589</v>
      </c>
      <c r="C228" s="177"/>
      <c r="D228" s="177"/>
      <c r="E228" s="177"/>
      <c r="F228" s="7"/>
      <c r="G228" s="177">
        <v>1998</v>
      </c>
      <c r="H228" s="203">
        <v>7600</v>
      </c>
      <c r="I228" s="203" t="s">
        <v>1009</v>
      </c>
      <c r="J228" s="177"/>
      <c r="K228" s="177" t="s">
        <v>1701</v>
      </c>
      <c r="L228" s="177"/>
      <c r="M228" s="177"/>
      <c r="N228" s="177"/>
      <c r="O228" s="177"/>
      <c r="P228" s="177"/>
      <c r="Q228" s="177"/>
      <c r="R228" s="177"/>
      <c r="S228" s="177"/>
      <c r="T228" s="177"/>
      <c r="U228" s="177"/>
      <c r="V228" s="177"/>
      <c r="W228" s="177"/>
      <c r="X228" s="177"/>
      <c r="Y228" s="177"/>
      <c r="Z228" s="177"/>
    </row>
    <row r="229" spans="1:26" s="13" customFormat="1" ht="25.5">
      <c r="A229" s="179" t="s">
        <v>1362</v>
      </c>
      <c r="B229" s="467" t="s">
        <v>1590</v>
      </c>
      <c r="C229" s="177"/>
      <c r="D229" s="177"/>
      <c r="E229" s="177"/>
      <c r="F229" s="7"/>
      <c r="G229" s="177">
        <v>1999</v>
      </c>
      <c r="H229" s="203">
        <v>5613.72</v>
      </c>
      <c r="I229" s="203" t="s">
        <v>1009</v>
      </c>
      <c r="J229" s="177"/>
      <c r="K229" s="177" t="s">
        <v>1872</v>
      </c>
      <c r="L229" s="177"/>
      <c r="M229" s="177"/>
      <c r="N229" s="177"/>
      <c r="O229" s="177"/>
      <c r="P229" s="177"/>
      <c r="Q229" s="177"/>
      <c r="R229" s="177"/>
      <c r="S229" s="177"/>
      <c r="T229" s="177"/>
      <c r="U229" s="177"/>
      <c r="V229" s="177"/>
      <c r="W229" s="177"/>
      <c r="X229" s="177"/>
      <c r="Y229" s="177"/>
      <c r="Z229" s="177"/>
    </row>
    <row r="230" spans="1:26" s="13" customFormat="1" ht="25.5">
      <c r="A230" s="179" t="s">
        <v>1363</v>
      </c>
      <c r="B230" s="467" t="s">
        <v>1590</v>
      </c>
      <c r="C230" s="177"/>
      <c r="D230" s="177"/>
      <c r="E230" s="177"/>
      <c r="F230" s="7"/>
      <c r="G230" s="177">
        <v>1999</v>
      </c>
      <c r="H230" s="203">
        <v>17224.21</v>
      </c>
      <c r="I230" s="203" t="s">
        <v>1009</v>
      </c>
      <c r="J230" s="177"/>
      <c r="K230" s="177" t="s">
        <v>1873</v>
      </c>
      <c r="L230" s="177"/>
      <c r="M230" s="177"/>
      <c r="N230" s="177"/>
      <c r="O230" s="177"/>
      <c r="P230" s="177"/>
      <c r="Q230" s="177"/>
      <c r="R230" s="177"/>
      <c r="S230" s="177"/>
      <c r="T230" s="177"/>
      <c r="U230" s="177"/>
      <c r="V230" s="177"/>
      <c r="W230" s="177"/>
      <c r="X230" s="177"/>
      <c r="Y230" s="177"/>
      <c r="Z230" s="177"/>
    </row>
    <row r="231" spans="1:26" s="13" customFormat="1" ht="25.5">
      <c r="A231" s="179" t="s">
        <v>1364</v>
      </c>
      <c r="B231" s="467" t="s">
        <v>1591</v>
      </c>
      <c r="C231" s="177"/>
      <c r="D231" s="177"/>
      <c r="E231" s="177"/>
      <c r="F231" s="7"/>
      <c r="G231" s="177">
        <v>1999</v>
      </c>
      <c r="H231" s="203">
        <v>32664</v>
      </c>
      <c r="I231" s="203" t="s">
        <v>1009</v>
      </c>
      <c r="J231" s="177"/>
      <c r="K231" s="177" t="s">
        <v>1758</v>
      </c>
      <c r="L231" s="177"/>
      <c r="M231" s="177"/>
      <c r="N231" s="177"/>
      <c r="O231" s="177"/>
      <c r="P231" s="177"/>
      <c r="Q231" s="177"/>
      <c r="R231" s="177"/>
      <c r="S231" s="177"/>
      <c r="T231" s="177"/>
      <c r="U231" s="177"/>
      <c r="V231" s="177"/>
      <c r="W231" s="177"/>
      <c r="X231" s="177"/>
      <c r="Y231" s="177"/>
      <c r="Z231" s="177"/>
    </row>
    <row r="232" spans="1:26" s="13" customFormat="1" ht="25.5">
      <c r="A232" s="179" t="s">
        <v>1365</v>
      </c>
      <c r="B232" s="467" t="s">
        <v>1590</v>
      </c>
      <c r="C232" s="177"/>
      <c r="D232" s="177"/>
      <c r="E232" s="177"/>
      <c r="F232" s="7"/>
      <c r="G232" s="177">
        <v>1999</v>
      </c>
      <c r="H232" s="203">
        <v>16661.86</v>
      </c>
      <c r="I232" s="203" t="s">
        <v>1009</v>
      </c>
      <c r="J232" s="177"/>
      <c r="K232" s="177" t="s">
        <v>1834</v>
      </c>
      <c r="L232" s="177"/>
      <c r="M232" s="177"/>
      <c r="N232" s="177"/>
      <c r="O232" s="177"/>
      <c r="P232" s="177"/>
      <c r="Q232" s="177"/>
      <c r="R232" s="177"/>
      <c r="S232" s="177"/>
      <c r="T232" s="177"/>
      <c r="U232" s="177"/>
      <c r="V232" s="177"/>
      <c r="W232" s="177"/>
      <c r="X232" s="177"/>
      <c r="Y232" s="177"/>
      <c r="Z232" s="177"/>
    </row>
    <row r="233" spans="1:26" s="13" customFormat="1" ht="25.5">
      <c r="A233" s="179" t="s">
        <v>1366</v>
      </c>
      <c r="B233" s="467" t="s">
        <v>1592</v>
      </c>
      <c r="C233" s="177"/>
      <c r="D233" s="177"/>
      <c r="E233" s="177"/>
      <c r="F233" s="7"/>
      <c r="G233" s="177">
        <v>2001</v>
      </c>
      <c r="H233" s="203">
        <v>101133.5</v>
      </c>
      <c r="I233" s="203" t="s">
        <v>1009</v>
      </c>
      <c r="J233" s="177"/>
      <c r="K233" s="177" t="s">
        <v>1817</v>
      </c>
      <c r="L233" s="177"/>
      <c r="M233" s="177"/>
      <c r="N233" s="177"/>
      <c r="O233" s="177"/>
      <c r="P233" s="177"/>
      <c r="Q233" s="177"/>
      <c r="R233" s="177"/>
      <c r="S233" s="177"/>
      <c r="T233" s="177"/>
      <c r="U233" s="177"/>
      <c r="V233" s="177"/>
      <c r="W233" s="177"/>
      <c r="X233" s="177"/>
      <c r="Y233" s="177"/>
      <c r="Z233" s="177"/>
    </row>
    <row r="234" spans="1:26" s="13" customFormat="1" ht="25.5">
      <c r="A234" s="179" t="s">
        <v>1367</v>
      </c>
      <c r="B234" s="467" t="s">
        <v>1593</v>
      </c>
      <c r="C234" s="177"/>
      <c r="D234" s="177"/>
      <c r="E234" s="177"/>
      <c r="F234" s="7"/>
      <c r="G234" s="177">
        <v>2001</v>
      </c>
      <c r="H234" s="203">
        <v>74981.8</v>
      </c>
      <c r="I234" s="203" t="s">
        <v>1009</v>
      </c>
      <c r="J234" s="177"/>
      <c r="K234" s="177" t="s">
        <v>1747</v>
      </c>
      <c r="L234" s="177"/>
      <c r="M234" s="177"/>
      <c r="N234" s="177"/>
      <c r="O234" s="177"/>
      <c r="P234" s="177"/>
      <c r="Q234" s="177"/>
      <c r="R234" s="177"/>
      <c r="S234" s="177"/>
      <c r="T234" s="177"/>
      <c r="U234" s="177"/>
      <c r="V234" s="177"/>
      <c r="W234" s="177"/>
      <c r="X234" s="177"/>
      <c r="Y234" s="177"/>
      <c r="Z234" s="177"/>
    </row>
    <row r="235" spans="1:26" s="13" customFormat="1" ht="25.5">
      <c r="A235" s="179" t="s">
        <v>1368</v>
      </c>
      <c r="B235" s="467" t="s">
        <v>1594</v>
      </c>
      <c r="C235" s="177"/>
      <c r="D235" s="177"/>
      <c r="E235" s="177"/>
      <c r="F235" s="7"/>
      <c r="G235" s="177">
        <v>2001</v>
      </c>
      <c r="H235" s="203">
        <v>44361.96</v>
      </c>
      <c r="I235" s="203" t="s">
        <v>1009</v>
      </c>
      <c r="J235" s="177"/>
      <c r="K235" s="177" t="s">
        <v>1874</v>
      </c>
      <c r="L235" s="177"/>
      <c r="M235" s="177"/>
      <c r="N235" s="177"/>
      <c r="O235" s="177"/>
      <c r="P235" s="177"/>
      <c r="Q235" s="177"/>
      <c r="R235" s="177"/>
      <c r="S235" s="177"/>
      <c r="T235" s="177"/>
      <c r="U235" s="177"/>
      <c r="V235" s="177"/>
      <c r="W235" s="177"/>
      <c r="X235" s="177"/>
      <c r="Y235" s="177"/>
      <c r="Z235" s="177"/>
    </row>
    <row r="236" spans="1:26" s="13" customFormat="1" ht="25.5">
      <c r="A236" s="179" t="s">
        <v>1369</v>
      </c>
      <c r="B236" s="467" t="s">
        <v>1595</v>
      </c>
      <c r="C236" s="177"/>
      <c r="D236" s="177"/>
      <c r="E236" s="177"/>
      <c r="F236" s="7"/>
      <c r="G236" s="177">
        <v>2003</v>
      </c>
      <c r="H236" s="203">
        <v>3869</v>
      </c>
      <c r="I236" s="203" t="s">
        <v>1009</v>
      </c>
      <c r="J236" s="177"/>
      <c r="K236" s="177" t="s">
        <v>1818</v>
      </c>
      <c r="L236" s="177"/>
      <c r="M236" s="177"/>
      <c r="N236" s="177"/>
      <c r="O236" s="177"/>
      <c r="P236" s="177"/>
      <c r="Q236" s="177"/>
      <c r="R236" s="177"/>
      <c r="S236" s="177"/>
      <c r="T236" s="177"/>
      <c r="U236" s="177"/>
      <c r="V236" s="177"/>
      <c r="W236" s="177"/>
      <c r="X236" s="177"/>
      <c r="Y236" s="177"/>
      <c r="Z236" s="177"/>
    </row>
    <row r="237" spans="1:26" s="13" customFormat="1" ht="25.5">
      <c r="A237" s="179" t="s">
        <v>1370</v>
      </c>
      <c r="B237" s="467" t="s">
        <v>1596</v>
      </c>
      <c r="C237" s="177"/>
      <c r="D237" s="177"/>
      <c r="E237" s="177"/>
      <c r="F237" s="7"/>
      <c r="G237" s="177"/>
      <c r="H237" s="203">
        <v>6168.8</v>
      </c>
      <c r="I237" s="203" t="s">
        <v>1009</v>
      </c>
      <c r="J237" s="177"/>
      <c r="K237" s="177" t="s">
        <v>1184</v>
      </c>
      <c r="L237" s="177"/>
      <c r="M237" s="177"/>
      <c r="N237" s="177"/>
      <c r="O237" s="177"/>
      <c r="P237" s="177"/>
      <c r="Q237" s="177"/>
      <c r="R237" s="177"/>
      <c r="S237" s="177"/>
      <c r="T237" s="177"/>
      <c r="U237" s="177"/>
      <c r="V237" s="177"/>
      <c r="W237" s="177"/>
      <c r="X237" s="177"/>
      <c r="Y237" s="177"/>
      <c r="Z237" s="177"/>
    </row>
    <row r="238" spans="1:26" s="13" customFormat="1" ht="25.5">
      <c r="A238" s="179" t="s">
        <v>1371</v>
      </c>
      <c r="B238" s="467" t="s">
        <v>1597</v>
      </c>
      <c r="C238" s="177"/>
      <c r="D238" s="177"/>
      <c r="E238" s="177"/>
      <c r="F238" s="7"/>
      <c r="G238" s="177"/>
      <c r="H238" s="203">
        <v>1159.4000000000001</v>
      </c>
      <c r="I238" s="203" t="s">
        <v>1009</v>
      </c>
      <c r="J238" s="177"/>
      <c r="K238" s="177" t="s">
        <v>1875</v>
      </c>
      <c r="L238" s="177"/>
      <c r="M238" s="177"/>
      <c r="N238" s="177"/>
      <c r="O238" s="177"/>
      <c r="P238" s="177"/>
      <c r="Q238" s="177"/>
      <c r="R238" s="177"/>
      <c r="S238" s="177"/>
      <c r="T238" s="177"/>
      <c r="U238" s="177"/>
      <c r="V238" s="177"/>
      <c r="W238" s="177"/>
      <c r="X238" s="177"/>
      <c r="Y238" s="177"/>
      <c r="Z238" s="177"/>
    </row>
    <row r="239" spans="1:26" s="88" customFormat="1" ht="25.5">
      <c r="A239" s="179" t="s">
        <v>1372</v>
      </c>
      <c r="B239" s="467" t="s">
        <v>1598</v>
      </c>
      <c r="C239" s="177"/>
      <c r="D239" s="177"/>
      <c r="E239" s="177"/>
      <c r="F239" s="125"/>
      <c r="G239" s="177"/>
      <c r="H239" s="203">
        <v>2482.1999999999998</v>
      </c>
      <c r="I239" s="203" t="s">
        <v>1009</v>
      </c>
      <c r="J239" s="177"/>
      <c r="K239" s="177" t="s">
        <v>1720</v>
      </c>
      <c r="L239" s="177"/>
      <c r="M239" s="177"/>
      <c r="N239" s="177"/>
      <c r="O239" s="177"/>
      <c r="P239" s="177"/>
      <c r="Q239" s="177"/>
      <c r="R239" s="177"/>
      <c r="S239" s="177"/>
      <c r="T239" s="177"/>
      <c r="U239" s="177"/>
      <c r="V239" s="177"/>
      <c r="W239" s="177"/>
      <c r="X239" s="177"/>
      <c r="Y239" s="177"/>
      <c r="Z239" s="177"/>
    </row>
    <row r="240" spans="1:26" s="13" customFormat="1" ht="25.5">
      <c r="A240" s="179" t="s">
        <v>1373</v>
      </c>
      <c r="B240" s="467" t="s">
        <v>1599</v>
      </c>
      <c r="C240" s="177"/>
      <c r="D240" s="177"/>
      <c r="E240" s="177"/>
      <c r="F240" s="7"/>
      <c r="G240" s="177"/>
      <c r="H240" s="203">
        <v>7782.5</v>
      </c>
      <c r="I240" s="203" t="s">
        <v>1009</v>
      </c>
      <c r="J240" s="177"/>
      <c r="K240" s="177" t="s">
        <v>1720</v>
      </c>
      <c r="L240" s="177"/>
      <c r="M240" s="177"/>
      <c r="N240" s="177"/>
      <c r="O240" s="177"/>
      <c r="P240" s="177"/>
      <c r="Q240" s="177"/>
      <c r="R240" s="177"/>
      <c r="S240" s="177"/>
      <c r="T240" s="177"/>
      <c r="U240" s="177"/>
      <c r="V240" s="177"/>
      <c r="W240" s="177"/>
      <c r="X240" s="177"/>
      <c r="Y240" s="177"/>
      <c r="Z240" s="177"/>
    </row>
    <row r="241" spans="1:26" s="13" customFormat="1" ht="25.5">
      <c r="A241" s="179" t="s">
        <v>1374</v>
      </c>
      <c r="B241" s="467" t="s">
        <v>1600</v>
      </c>
      <c r="C241" s="177"/>
      <c r="D241" s="177"/>
      <c r="E241" s="177"/>
      <c r="F241" s="7"/>
      <c r="G241" s="177">
        <v>2008</v>
      </c>
      <c r="H241" s="203">
        <v>2395.8000000000002</v>
      </c>
      <c r="I241" s="203" t="s">
        <v>1009</v>
      </c>
      <c r="J241" s="177"/>
      <c r="K241" s="177" t="s">
        <v>1709</v>
      </c>
      <c r="L241" s="177"/>
      <c r="M241" s="177"/>
      <c r="N241" s="177"/>
      <c r="O241" s="177"/>
      <c r="P241" s="177"/>
      <c r="Q241" s="177"/>
      <c r="R241" s="177"/>
      <c r="S241" s="177"/>
      <c r="T241" s="177"/>
      <c r="U241" s="177"/>
      <c r="V241" s="177"/>
      <c r="W241" s="177"/>
      <c r="X241" s="177"/>
      <c r="Y241" s="177"/>
      <c r="Z241" s="177"/>
    </row>
    <row r="242" spans="1:26" s="13" customFormat="1" ht="25.5">
      <c r="A242" s="179" t="s">
        <v>1375</v>
      </c>
      <c r="B242" s="467" t="s">
        <v>1601</v>
      </c>
      <c r="C242" s="177"/>
      <c r="D242" s="177"/>
      <c r="E242" s="177"/>
      <c r="F242" s="7"/>
      <c r="G242" s="177">
        <v>2008</v>
      </c>
      <c r="H242" s="203">
        <v>6177.8</v>
      </c>
      <c r="I242" s="203" t="s">
        <v>1009</v>
      </c>
      <c r="J242" s="177"/>
      <c r="K242" s="177" t="s">
        <v>1709</v>
      </c>
      <c r="L242" s="177"/>
      <c r="M242" s="177"/>
      <c r="N242" s="177"/>
      <c r="O242" s="177"/>
      <c r="P242" s="177"/>
      <c r="Q242" s="177"/>
      <c r="R242" s="177"/>
      <c r="S242" s="177"/>
      <c r="T242" s="177"/>
      <c r="U242" s="177"/>
      <c r="V242" s="177"/>
      <c r="W242" s="177"/>
      <c r="X242" s="177"/>
      <c r="Y242" s="177"/>
      <c r="Z242" s="177"/>
    </row>
    <row r="243" spans="1:26" s="13" customFormat="1" ht="25.5">
      <c r="A243" s="179" t="s">
        <v>1376</v>
      </c>
      <c r="B243" s="467" t="s">
        <v>1602</v>
      </c>
      <c r="C243" s="177"/>
      <c r="D243" s="177"/>
      <c r="E243" s="177"/>
      <c r="F243" s="7"/>
      <c r="G243" s="177">
        <v>2008</v>
      </c>
      <c r="H243" s="203">
        <v>4863.2</v>
      </c>
      <c r="I243" s="203" t="s">
        <v>1009</v>
      </c>
      <c r="J243" s="177"/>
      <c r="K243" s="177" t="s">
        <v>1767</v>
      </c>
      <c r="L243" s="177"/>
      <c r="M243" s="177"/>
      <c r="N243" s="177"/>
      <c r="O243" s="177"/>
      <c r="P243" s="177"/>
      <c r="Q243" s="177"/>
      <c r="R243" s="177"/>
      <c r="S243" s="177"/>
      <c r="T243" s="177"/>
      <c r="U243" s="177"/>
      <c r="V243" s="177"/>
      <c r="W243" s="177"/>
      <c r="X243" s="177"/>
      <c r="Y243" s="177"/>
      <c r="Z243" s="177"/>
    </row>
    <row r="244" spans="1:26" s="13" customFormat="1" ht="25.5">
      <c r="A244" s="179" t="s">
        <v>1377</v>
      </c>
      <c r="B244" s="467" t="s">
        <v>1597</v>
      </c>
      <c r="C244" s="177"/>
      <c r="D244" s="177"/>
      <c r="E244" s="177"/>
      <c r="F244" s="7"/>
      <c r="G244" s="177">
        <v>2008</v>
      </c>
      <c r="H244" s="203">
        <v>3722.2</v>
      </c>
      <c r="I244" s="203" t="s">
        <v>1009</v>
      </c>
      <c r="J244" s="177"/>
      <c r="K244" s="177" t="s">
        <v>1767</v>
      </c>
      <c r="L244" s="177"/>
      <c r="M244" s="177"/>
      <c r="N244" s="177"/>
      <c r="O244" s="177"/>
      <c r="P244" s="177"/>
      <c r="Q244" s="177"/>
      <c r="R244" s="177"/>
      <c r="S244" s="177"/>
      <c r="T244" s="177"/>
      <c r="U244" s="177"/>
      <c r="V244" s="177"/>
      <c r="W244" s="177"/>
      <c r="X244" s="177"/>
      <c r="Y244" s="177"/>
      <c r="Z244" s="177"/>
    </row>
    <row r="245" spans="1:26" s="13" customFormat="1" ht="25.5">
      <c r="A245" s="179" t="s">
        <v>1378</v>
      </c>
      <c r="B245" s="467" t="s">
        <v>936</v>
      </c>
      <c r="C245" s="177"/>
      <c r="D245" s="177"/>
      <c r="E245" s="177"/>
      <c r="F245" s="7"/>
      <c r="G245" s="177">
        <v>2008</v>
      </c>
      <c r="H245" s="203">
        <v>4791.4000000000005</v>
      </c>
      <c r="I245" s="203" t="s">
        <v>1009</v>
      </c>
      <c r="J245" s="177"/>
      <c r="K245" s="177" t="s">
        <v>1728</v>
      </c>
      <c r="L245" s="177"/>
      <c r="M245" s="177"/>
      <c r="N245" s="177"/>
      <c r="O245" s="177"/>
      <c r="P245" s="177"/>
      <c r="Q245" s="177"/>
      <c r="R245" s="177"/>
      <c r="S245" s="177"/>
      <c r="T245" s="177"/>
      <c r="U245" s="177"/>
      <c r="V245" s="177"/>
      <c r="W245" s="177"/>
      <c r="X245" s="177"/>
      <c r="Y245" s="177"/>
      <c r="Z245" s="177"/>
    </row>
    <row r="246" spans="1:26" s="13" customFormat="1" ht="25.5">
      <c r="A246" s="179" t="s">
        <v>1379</v>
      </c>
      <c r="B246" s="467" t="s">
        <v>1603</v>
      </c>
      <c r="C246" s="177"/>
      <c r="D246" s="177"/>
      <c r="E246" s="177"/>
      <c r="F246" s="7"/>
      <c r="G246" s="177">
        <v>2010</v>
      </c>
      <c r="H246" s="203">
        <v>57145.8</v>
      </c>
      <c r="I246" s="203" t="s">
        <v>1009</v>
      </c>
      <c r="J246" s="177"/>
      <c r="K246" s="177" t="s">
        <v>1876</v>
      </c>
      <c r="L246" s="177"/>
      <c r="M246" s="177"/>
      <c r="N246" s="177"/>
      <c r="O246" s="177"/>
      <c r="P246" s="177"/>
      <c r="Q246" s="177"/>
      <c r="R246" s="177"/>
      <c r="S246" s="177"/>
      <c r="T246" s="177"/>
      <c r="U246" s="177"/>
      <c r="V246" s="177"/>
      <c r="W246" s="177"/>
      <c r="X246" s="177"/>
      <c r="Y246" s="177"/>
      <c r="Z246" s="177"/>
    </row>
    <row r="247" spans="1:26" s="13" customFormat="1" ht="25.5">
      <c r="A247" s="179" t="s">
        <v>1380</v>
      </c>
      <c r="B247" s="467" t="s">
        <v>1604</v>
      </c>
      <c r="C247" s="177"/>
      <c r="D247" s="177"/>
      <c r="E247" s="177"/>
      <c r="F247" s="7"/>
      <c r="G247" s="177">
        <v>2010</v>
      </c>
      <c r="H247" s="203">
        <v>13033.46</v>
      </c>
      <c r="I247" s="203" t="s">
        <v>1009</v>
      </c>
      <c r="J247" s="177"/>
      <c r="K247" s="177" t="s">
        <v>1876</v>
      </c>
      <c r="L247" s="177"/>
      <c r="M247" s="177"/>
      <c r="N247" s="177"/>
      <c r="O247" s="177"/>
      <c r="P247" s="177"/>
      <c r="Q247" s="177"/>
      <c r="R247" s="177"/>
      <c r="S247" s="177"/>
      <c r="T247" s="177"/>
      <c r="U247" s="177"/>
      <c r="V247" s="177"/>
      <c r="W247" s="177"/>
      <c r="X247" s="177"/>
      <c r="Y247" s="177"/>
      <c r="Z247" s="177"/>
    </row>
    <row r="248" spans="1:26" s="13" customFormat="1" ht="25.5">
      <c r="A248" s="179" t="s">
        <v>1381</v>
      </c>
      <c r="B248" s="467" t="s">
        <v>1580</v>
      </c>
      <c r="C248" s="177"/>
      <c r="D248" s="177"/>
      <c r="E248" s="177"/>
      <c r="F248" s="7"/>
      <c r="G248" s="177">
        <v>2010</v>
      </c>
      <c r="H248" s="203">
        <v>19128.3</v>
      </c>
      <c r="I248" s="203" t="s">
        <v>1009</v>
      </c>
      <c r="J248" s="177"/>
      <c r="K248" s="177" t="s">
        <v>1877</v>
      </c>
      <c r="L248" s="177"/>
      <c r="M248" s="177"/>
      <c r="N248" s="177"/>
      <c r="O248" s="177"/>
      <c r="P248" s="177"/>
      <c r="Q248" s="177"/>
      <c r="R248" s="177"/>
      <c r="S248" s="177"/>
      <c r="T248" s="177"/>
      <c r="U248" s="177"/>
      <c r="V248" s="177"/>
      <c r="W248" s="177"/>
      <c r="X248" s="177"/>
      <c r="Y248" s="177"/>
      <c r="Z248" s="177"/>
    </row>
    <row r="249" spans="1:26" s="13" customFormat="1" ht="25.5">
      <c r="A249" s="179" t="s">
        <v>1382</v>
      </c>
      <c r="B249" s="467" t="s">
        <v>1605</v>
      </c>
      <c r="C249" s="177"/>
      <c r="D249" s="177"/>
      <c r="E249" s="177"/>
      <c r="F249" s="7"/>
      <c r="G249" s="177"/>
      <c r="H249" s="203">
        <v>2043.3</v>
      </c>
      <c r="I249" s="203" t="s">
        <v>1009</v>
      </c>
      <c r="J249" s="177"/>
      <c r="K249" s="177" t="s">
        <v>1756</v>
      </c>
      <c r="L249" s="177"/>
      <c r="M249" s="177"/>
      <c r="N249" s="177"/>
      <c r="O249" s="177"/>
      <c r="P249" s="177"/>
      <c r="Q249" s="177"/>
      <c r="R249" s="177"/>
      <c r="S249" s="177"/>
      <c r="T249" s="177"/>
      <c r="U249" s="177"/>
      <c r="V249" s="177"/>
      <c r="W249" s="177"/>
      <c r="X249" s="177"/>
      <c r="Y249" s="177"/>
      <c r="Z249" s="177"/>
    </row>
    <row r="250" spans="1:26" s="13" customFormat="1" ht="25.5">
      <c r="A250" s="179" t="s">
        <v>1383</v>
      </c>
      <c r="B250" s="467" t="s">
        <v>936</v>
      </c>
      <c r="C250" s="177"/>
      <c r="D250" s="177"/>
      <c r="E250" s="177"/>
      <c r="F250" s="7"/>
      <c r="G250" s="177"/>
      <c r="H250" s="203">
        <v>3593.5</v>
      </c>
      <c r="I250" s="203" t="s">
        <v>1009</v>
      </c>
      <c r="J250" s="177"/>
      <c r="K250" s="177" t="s">
        <v>1756</v>
      </c>
      <c r="L250" s="177"/>
      <c r="M250" s="177"/>
      <c r="N250" s="177"/>
      <c r="O250" s="177"/>
      <c r="P250" s="177"/>
      <c r="Q250" s="177"/>
      <c r="R250" s="177"/>
      <c r="S250" s="177"/>
      <c r="T250" s="177"/>
      <c r="U250" s="177"/>
      <c r="V250" s="177"/>
      <c r="W250" s="177"/>
      <c r="X250" s="177"/>
      <c r="Y250" s="177"/>
      <c r="Z250" s="177"/>
    </row>
    <row r="251" spans="1:26" s="13" customFormat="1" ht="25.5">
      <c r="A251" s="179" t="s">
        <v>1384</v>
      </c>
      <c r="B251" s="467" t="s">
        <v>1599</v>
      </c>
      <c r="C251" s="177"/>
      <c r="D251" s="177"/>
      <c r="E251" s="177"/>
      <c r="F251" s="7"/>
      <c r="G251" s="177"/>
      <c r="H251" s="203">
        <v>2984.6</v>
      </c>
      <c r="I251" s="203" t="s">
        <v>1009</v>
      </c>
      <c r="J251" s="177"/>
      <c r="K251" s="177" t="s">
        <v>1756</v>
      </c>
      <c r="L251" s="177"/>
      <c r="M251" s="177"/>
      <c r="N251" s="177"/>
      <c r="O251" s="177"/>
      <c r="P251" s="177"/>
      <c r="Q251" s="177"/>
      <c r="R251" s="177"/>
      <c r="S251" s="177"/>
      <c r="T251" s="177"/>
      <c r="U251" s="177"/>
      <c r="V251" s="177"/>
      <c r="W251" s="177"/>
      <c r="X251" s="177"/>
      <c r="Y251" s="177"/>
      <c r="Z251" s="177"/>
    </row>
    <row r="252" spans="1:26" s="13" customFormat="1" ht="25.5">
      <c r="A252" s="179" t="s">
        <v>1385</v>
      </c>
      <c r="B252" s="467" t="s">
        <v>1606</v>
      </c>
      <c r="C252" s="177"/>
      <c r="D252" s="177"/>
      <c r="E252" s="177"/>
      <c r="F252" s="7"/>
      <c r="G252" s="177">
        <v>1991</v>
      </c>
      <c r="H252" s="203">
        <v>4622.7</v>
      </c>
      <c r="I252" s="203" t="s">
        <v>1009</v>
      </c>
      <c r="J252" s="177"/>
      <c r="K252" s="177" t="s">
        <v>1757</v>
      </c>
      <c r="L252" s="177"/>
      <c r="M252" s="177"/>
      <c r="N252" s="177"/>
      <c r="O252" s="177"/>
      <c r="P252" s="177"/>
      <c r="Q252" s="177"/>
      <c r="R252" s="177"/>
      <c r="S252" s="177"/>
      <c r="T252" s="177"/>
      <c r="U252" s="177"/>
      <c r="V252" s="177"/>
      <c r="W252" s="177"/>
      <c r="X252" s="177"/>
      <c r="Y252" s="177"/>
      <c r="Z252" s="177"/>
    </row>
    <row r="253" spans="1:26" s="13" customFormat="1" ht="25.5">
      <c r="A253" s="179" t="s">
        <v>1386</v>
      </c>
      <c r="B253" s="467" t="s">
        <v>1607</v>
      </c>
      <c r="C253" s="177"/>
      <c r="D253" s="177"/>
      <c r="E253" s="177"/>
      <c r="F253" s="7"/>
      <c r="G253" s="177">
        <v>2013</v>
      </c>
      <c r="H253" s="203">
        <v>6900</v>
      </c>
      <c r="I253" s="203" t="s">
        <v>1009</v>
      </c>
      <c r="J253" s="245"/>
      <c r="K253" s="177" t="s">
        <v>1799</v>
      </c>
      <c r="L253" s="177"/>
      <c r="M253" s="177"/>
      <c r="N253" s="177"/>
      <c r="O253" s="177"/>
      <c r="P253" s="177"/>
      <c r="Q253" s="177"/>
      <c r="R253" s="177"/>
      <c r="S253" s="177"/>
      <c r="T253" s="177"/>
      <c r="U253" s="177"/>
      <c r="V253" s="177"/>
      <c r="W253" s="177"/>
      <c r="X253" s="177"/>
      <c r="Y253" s="177"/>
      <c r="Z253" s="177"/>
    </row>
    <row r="254" spans="1:26" s="13" customFormat="1" ht="25.5">
      <c r="A254" s="179" t="s">
        <v>1387</v>
      </c>
      <c r="B254" s="467" t="s">
        <v>1598</v>
      </c>
      <c r="C254" s="177"/>
      <c r="D254" s="177"/>
      <c r="E254" s="177"/>
      <c r="F254" s="7"/>
      <c r="G254" s="177">
        <v>2014</v>
      </c>
      <c r="H254" s="203">
        <v>19508.759999999998</v>
      </c>
      <c r="I254" s="203" t="s">
        <v>1009</v>
      </c>
      <c r="J254" s="245"/>
      <c r="K254" s="177" t="s">
        <v>1184</v>
      </c>
      <c r="L254" s="177"/>
      <c r="M254" s="177"/>
      <c r="N254" s="177"/>
      <c r="O254" s="177"/>
      <c r="P254" s="177"/>
      <c r="Q254" s="177"/>
      <c r="R254" s="177"/>
      <c r="S254" s="177"/>
      <c r="T254" s="177"/>
      <c r="U254" s="177"/>
      <c r="V254" s="177"/>
      <c r="W254" s="177"/>
      <c r="X254" s="177"/>
      <c r="Y254" s="177"/>
      <c r="Z254" s="177"/>
    </row>
    <row r="255" spans="1:26" s="13" customFormat="1" ht="25.5">
      <c r="A255" s="179" t="s">
        <v>1388</v>
      </c>
      <c r="B255" s="467" t="s">
        <v>1608</v>
      </c>
      <c r="C255" s="177"/>
      <c r="D255" s="177"/>
      <c r="E255" s="177"/>
      <c r="F255" s="7"/>
      <c r="G255" s="177">
        <v>2014</v>
      </c>
      <c r="H255" s="203">
        <v>127920</v>
      </c>
      <c r="I255" s="203" t="s">
        <v>1009</v>
      </c>
      <c r="J255" s="245"/>
      <c r="K255" s="177" t="s">
        <v>1878</v>
      </c>
      <c r="L255" s="177"/>
      <c r="M255" s="177"/>
      <c r="N255" s="177"/>
      <c r="O255" s="177"/>
      <c r="P255" s="177"/>
      <c r="Q255" s="177"/>
      <c r="R255" s="177"/>
      <c r="S255" s="177"/>
      <c r="T255" s="177"/>
      <c r="U255" s="177"/>
      <c r="V255" s="177"/>
      <c r="W255" s="177"/>
      <c r="X255" s="177"/>
      <c r="Y255" s="177"/>
      <c r="Z255" s="177"/>
    </row>
    <row r="256" spans="1:26" s="13" customFormat="1" ht="25.5">
      <c r="A256" s="179" t="s">
        <v>1389</v>
      </c>
      <c r="B256" s="467" t="s">
        <v>1553</v>
      </c>
      <c r="C256" s="177"/>
      <c r="D256" s="177"/>
      <c r="E256" s="177"/>
      <c r="F256" s="7"/>
      <c r="G256" s="177">
        <v>2014</v>
      </c>
      <c r="H256" s="203">
        <v>27650.93</v>
      </c>
      <c r="I256" s="203" t="s">
        <v>1009</v>
      </c>
      <c r="J256" s="245"/>
      <c r="K256" s="177" t="s">
        <v>1879</v>
      </c>
      <c r="L256" s="177"/>
      <c r="M256" s="177"/>
      <c r="N256" s="177"/>
      <c r="O256" s="177"/>
      <c r="P256" s="177"/>
      <c r="Q256" s="177"/>
      <c r="R256" s="177"/>
      <c r="S256" s="177"/>
      <c r="T256" s="177"/>
      <c r="U256" s="177"/>
      <c r="V256" s="177"/>
      <c r="W256" s="177"/>
      <c r="X256" s="177"/>
      <c r="Y256" s="177"/>
      <c r="Z256" s="177"/>
    </row>
    <row r="257" spans="1:26" s="13" customFormat="1" ht="25.5">
      <c r="A257" s="179" t="s">
        <v>1390</v>
      </c>
      <c r="B257" s="467" t="s">
        <v>1609</v>
      </c>
      <c r="C257" s="177"/>
      <c r="D257" s="177"/>
      <c r="E257" s="177"/>
      <c r="F257" s="7"/>
      <c r="G257" s="177">
        <v>2014</v>
      </c>
      <c r="H257" s="203">
        <v>46915.59</v>
      </c>
      <c r="I257" s="203" t="s">
        <v>1009</v>
      </c>
      <c r="J257" s="245"/>
      <c r="K257" s="177" t="s">
        <v>1880</v>
      </c>
      <c r="L257" s="177"/>
      <c r="M257" s="177"/>
      <c r="N257" s="177"/>
      <c r="O257" s="177"/>
      <c r="P257" s="177"/>
      <c r="Q257" s="177"/>
      <c r="R257" s="177"/>
      <c r="S257" s="177"/>
      <c r="T257" s="177"/>
      <c r="U257" s="177"/>
      <c r="V257" s="177"/>
      <c r="W257" s="177"/>
      <c r="X257" s="177"/>
      <c r="Y257" s="177"/>
      <c r="Z257" s="177"/>
    </row>
    <row r="258" spans="1:26" s="13" customFormat="1" ht="25.5">
      <c r="A258" s="179" t="s">
        <v>1391</v>
      </c>
      <c r="B258" s="467" t="s">
        <v>1553</v>
      </c>
      <c r="C258" s="177"/>
      <c r="D258" s="177"/>
      <c r="E258" s="177"/>
      <c r="F258" s="7"/>
      <c r="G258" s="177">
        <v>2014</v>
      </c>
      <c r="H258" s="203">
        <v>101059.49</v>
      </c>
      <c r="I258" s="203" t="s">
        <v>1009</v>
      </c>
      <c r="J258" s="245"/>
      <c r="K258" s="177" t="s">
        <v>1881</v>
      </c>
      <c r="L258" s="177"/>
      <c r="M258" s="177"/>
      <c r="N258" s="177"/>
      <c r="O258" s="177"/>
      <c r="P258" s="177"/>
      <c r="Q258" s="177"/>
      <c r="R258" s="177"/>
      <c r="S258" s="177"/>
      <c r="T258" s="177"/>
      <c r="U258" s="177"/>
      <c r="V258" s="177"/>
      <c r="W258" s="177"/>
      <c r="X258" s="177"/>
      <c r="Y258" s="177"/>
      <c r="Z258" s="177"/>
    </row>
    <row r="259" spans="1:26" s="13" customFormat="1" ht="25.5">
      <c r="A259" s="179" t="s">
        <v>1392</v>
      </c>
      <c r="B259" s="467" t="s">
        <v>1610</v>
      </c>
      <c r="C259" s="177"/>
      <c r="D259" s="177"/>
      <c r="E259" s="177"/>
      <c r="F259" s="7"/>
      <c r="G259" s="177">
        <v>2014</v>
      </c>
      <c r="H259" s="203">
        <v>39403.550000000003</v>
      </c>
      <c r="I259" s="203" t="s">
        <v>1009</v>
      </c>
      <c r="J259" s="245"/>
      <c r="K259" s="177" t="s">
        <v>1882</v>
      </c>
      <c r="L259" s="177"/>
      <c r="M259" s="177"/>
      <c r="N259" s="177"/>
      <c r="O259" s="177"/>
      <c r="P259" s="177"/>
      <c r="Q259" s="177"/>
      <c r="R259" s="177"/>
      <c r="S259" s="177"/>
      <c r="T259" s="177"/>
      <c r="U259" s="177"/>
      <c r="V259" s="177"/>
      <c r="W259" s="177"/>
      <c r="X259" s="177"/>
      <c r="Y259" s="177"/>
      <c r="Z259" s="177"/>
    </row>
    <row r="260" spans="1:26" s="13" customFormat="1" ht="14.25" customHeight="1">
      <c r="A260" s="179" t="s">
        <v>1393</v>
      </c>
      <c r="B260" s="467" t="s">
        <v>1543</v>
      </c>
      <c r="C260" s="177"/>
      <c r="D260" s="177"/>
      <c r="E260" s="177"/>
      <c r="F260" s="7"/>
      <c r="G260" s="177">
        <v>2014</v>
      </c>
      <c r="H260" s="203">
        <v>149925.32</v>
      </c>
      <c r="I260" s="203" t="s">
        <v>1009</v>
      </c>
      <c r="J260" s="245"/>
      <c r="K260" s="177" t="s">
        <v>1883</v>
      </c>
      <c r="L260" s="177"/>
      <c r="M260" s="177"/>
      <c r="N260" s="177"/>
      <c r="O260" s="177"/>
      <c r="P260" s="177"/>
      <c r="Q260" s="177"/>
      <c r="R260" s="177"/>
      <c r="S260" s="177"/>
      <c r="T260" s="177"/>
      <c r="U260" s="177"/>
      <c r="V260" s="177"/>
      <c r="W260" s="177"/>
      <c r="X260" s="177"/>
      <c r="Y260" s="177"/>
      <c r="Z260" s="177"/>
    </row>
    <row r="261" spans="1:26" s="13" customFormat="1" ht="14.25" customHeight="1">
      <c r="A261" s="179" t="s">
        <v>1394</v>
      </c>
      <c r="B261" s="467" t="s">
        <v>1543</v>
      </c>
      <c r="C261" s="177"/>
      <c r="D261" s="177"/>
      <c r="E261" s="177"/>
      <c r="F261" s="7"/>
      <c r="G261" s="177">
        <v>2014</v>
      </c>
      <c r="H261" s="203">
        <v>144855.14000000001</v>
      </c>
      <c r="I261" s="203" t="s">
        <v>1009</v>
      </c>
      <c r="J261" s="245"/>
      <c r="K261" s="177" t="s">
        <v>1884</v>
      </c>
      <c r="L261" s="177"/>
      <c r="M261" s="177"/>
      <c r="N261" s="177"/>
      <c r="O261" s="177"/>
      <c r="P261" s="177"/>
      <c r="Q261" s="177"/>
      <c r="R261" s="177"/>
      <c r="S261" s="177"/>
      <c r="T261" s="177"/>
      <c r="U261" s="177"/>
      <c r="V261" s="177"/>
      <c r="W261" s="177"/>
      <c r="X261" s="177"/>
      <c r="Y261" s="177"/>
      <c r="Z261" s="177"/>
    </row>
    <row r="262" spans="1:26" s="13" customFormat="1" ht="14.25" customHeight="1">
      <c r="A262" s="179" t="s">
        <v>1395</v>
      </c>
      <c r="B262" s="467" t="s">
        <v>1553</v>
      </c>
      <c r="C262" s="177"/>
      <c r="D262" s="177"/>
      <c r="E262" s="177"/>
      <c r="F262" s="7"/>
      <c r="G262" s="177">
        <v>2014</v>
      </c>
      <c r="H262" s="203">
        <v>10386.120000000001</v>
      </c>
      <c r="I262" s="203" t="s">
        <v>1009</v>
      </c>
      <c r="J262" s="245"/>
      <c r="K262" s="177" t="s">
        <v>1885</v>
      </c>
      <c r="L262" s="177"/>
      <c r="M262" s="177"/>
      <c r="N262" s="177"/>
      <c r="O262" s="177"/>
      <c r="P262" s="177"/>
      <c r="Q262" s="177"/>
      <c r="R262" s="177"/>
      <c r="S262" s="177"/>
      <c r="T262" s="177"/>
      <c r="U262" s="177"/>
      <c r="V262" s="177"/>
      <c r="W262" s="177"/>
      <c r="X262" s="177"/>
      <c r="Y262" s="177"/>
      <c r="Z262" s="177"/>
    </row>
    <row r="263" spans="1:26" s="13" customFormat="1" ht="14.25" customHeight="1">
      <c r="A263" s="179" t="s">
        <v>1396</v>
      </c>
      <c r="B263" s="467" t="s">
        <v>1611</v>
      </c>
      <c r="C263" s="177"/>
      <c r="D263" s="177"/>
      <c r="E263" s="177"/>
      <c r="F263" s="7"/>
      <c r="G263" s="177">
        <v>2014</v>
      </c>
      <c r="H263" s="203">
        <v>29338.29</v>
      </c>
      <c r="I263" s="203" t="s">
        <v>1009</v>
      </c>
      <c r="J263" s="245"/>
      <c r="K263" s="177" t="s">
        <v>1886</v>
      </c>
      <c r="L263" s="177"/>
      <c r="M263" s="177"/>
      <c r="N263" s="177"/>
      <c r="O263" s="177"/>
      <c r="P263" s="177"/>
      <c r="Q263" s="177"/>
      <c r="R263" s="177"/>
      <c r="S263" s="177"/>
      <c r="T263" s="177"/>
      <c r="U263" s="177"/>
      <c r="V263" s="177"/>
      <c r="W263" s="177"/>
      <c r="X263" s="177"/>
      <c r="Y263" s="177"/>
      <c r="Z263" s="177"/>
    </row>
    <row r="264" spans="1:26" s="13" customFormat="1" ht="14.25" customHeight="1">
      <c r="A264" s="179" t="s">
        <v>1397</v>
      </c>
      <c r="B264" s="467" t="s">
        <v>1553</v>
      </c>
      <c r="C264" s="177"/>
      <c r="D264" s="177"/>
      <c r="E264" s="177"/>
      <c r="F264" s="7"/>
      <c r="G264" s="177">
        <v>2015</v>
      </c>
      <c r="H264" s="203">
        <v>7412.91</v>
      </c>
      <c r="I264" s="203" t="s">
        <v>1009</v>
      </c>
      <c r="J264" s="245"/>
      <c r="K264" s="177" t="s">
        <v>1887</v>
      </c>
      <c r="L264" s="177"/>
      <c r="M264" s="177"/>
      <c r="N264" s="177"/>
      <c r="O264" s="177"/>
      <c r="P264" s="177"/>
      <c r="Q264" s="177"/>
      <c r="R264" s="177"/>
      <c r="S264" s="177"/>
      <c r="T264" s="177"/>
      <c r="U264" s="177"/>
      <c r="V264" s="177"/>
      <c r="W264" s="177"/>
      <c r="X264" s="177"/>
      <c r="Y264" s="177"/>
      <c r="Z264" s="177"/>
    </row>
    <row r="265" spans="1:26" s="13" customFormat="1" ht="14.25" customHeight="1">
      <c r="A265" s="179" t="s">
        <v>1398</v>
      </c>
      <c r="B265" s="467" t="s">
        <v>1553</v>
      </c>
      <c r="C265" s="177"/>
      <c r="D265" s="177"/>
      <c r="E265" s="177"/>
      <c r="F265" s="7"/>
      <c r="G265" s="177">
        <v>2015</v>
      </c>
      <c r="H265" s="203">
        <v>23570.13</v>
      </c>
      <c r="I265" s="203" t="s">
        <v>1009</v>
      </c>
      <c r="J265" s="245"/>
      <c r="K265" s="177" t="s">
        <v>1888</v>
      </c>
      <c r="L265" s="177"/>
      <c r="M265" s="177"/>
      <c r="N265" s="177"/>
      <c r="O265" s="177"/>
      <c r="P265" s="177"/>
      <c r="Q265" s="177"/>
      <c r="R265" s="177"/>
      <c r="S265" s="177"/>
      <c r="T265" s="177"/>
      <c r="U265" s="177"/>
      <c r="V265" s="177"/>
      <c r="W265" s="177"/>
      <c r="X265" s="177"/>
      <c r="Y265" s="177"/>
      <c r="Z265" s="177"/>
    </row>
    <row r="266" spans="1:26" s="13" customFormat="1" ht="14.25" customHeight="1">
      <c r="A266" s="179" t="s">
        <v>1399</v>
      </c>
      <c r="B266" s="467" t="s">
        <v>1553</v>
      </c>
      <c r="C266" s="177"/>
      <c r="D266" s="177"/>
      <c r="E266" s="177"/>
      <c r="F266" s="7"/>
      <c r="G266" s="177">
        <v>2015</v>
      </c>
      <c r="H266" s="203">
        <v>63438.97</v>
      </c>
      <c r="I266" s="203" t="s">
        <v>1009</v>
      </c>
      <c r="J266" s="245"/>
      <c r="K266" s="177" t="s">
        <v>1889</v>
      </c>
      <c r="L266" s="177"/>
      <c r="M266" s="177"/>
      <c r="N266" s="177"/>
      <c r="O266" s="177"/>
      <c r="P266" s="177"/>
      <c r="Q266" s="177"/>
      <c r="R266" s="177"/>
      <c r="S266" s="177"/>
      <c r="T266" s="177"/>
      <c r="U266" s="177"/>
      <c r="V266" s="177"/>
      <c r="W266" s="177"/>
      <c r="X266" s="177"/>
      <c r="Y266" s="177"/>
      <c r="Z266" s="177"/>
    </row>
    <row r="267" spans="1:26" s="13" customFormat="1" ht="14.25" customHeight="1">
      <c r="A267" s="179" t="s">
        <v>1400</v>
      </c>
      <c r="B267" s="467" t="s">
        <v>1553</v>
      </c>
      <c r="C267" s="177"/>
      <c r="D267" s="177"/>
      <c r="E267" s="177"/>
      <c r="F267" s="7"/>
      <c r="G267" s="177">
        <v>2015</v>
      </c>
      <c r="H267" s="203">
        <v>27631.64</v>
      </c>
      <c r="I267" s="203" t="s">
        <v>1009</v>
      </c>
      <c r="J267" s="245"/>
      <c r="K267" s="177" t="s">
        <v>1890</v>
      </c>
      <c r="L267" s="177"/>
      <c r="M267" s="177"/>
      <c r="N267" s="177"/>
      <c r="O267" s="177"/>
      <c r="P267" s="177"/>
      <c r="Q267" s="177"/>
      <c r="R267" s="177"/>
      <c r="S267" s="177"/>
      <c r="T267" s="177"/>
      <c r="U267" s="177"/>
      <c r="V267" s="177"/>
      <c r="W267" s="177"/>
      <c r="X267" s="177"/>
      <c r="Y267" s="177"/>
      <c r="Z267" s="177"/>
    </row>
    <row r="268" spans="1:26" s="13" customFormat="1" ht="25.5">
      <c r="A268" s="179" t="s">
        <v>1401</v>
      </c>
      <c r="B268" s="467" t="s">
        <v>1612</v>
      </c>
      <c r="C268" s="177"/>
      <c r="D268" s="177"/>
      <c r="E268" s="177"/>
      <c r="F268" s="7"/>
      <c r="G268" s="177">
        <v>2014</v>
      </c>
      <c r="H268" s="203">
        <v>51082.12</v>
      </c>
      <c r="I268" s="203" t="s">
        <v>1009</v>
      </c>
      <c r="J268" s="245"/>
      <c r="K268" s="177" t="s">
        <v>158</v>
      </c>
      <c r="L268" s="177"/>
      <c r="M268" s="177"/>
      <c r="N268" s="177"/>
      <c r="O268" s="177"/>
      <c r="P268" s="177"/>
      <c r="Q268" s="177"/>
      <c r="R268" s="177"/>
      <c r="S268" s="177"/>
      <c r="T268" s="177"/>
      <c r="U268" s="177"/>
      <c r="V268" s="177"/>
      <c r="W268" s="177"/>
      <c r="X268" s="177"/>
      <c r="Y268" s="177"/>
      <c r="Z268" s="177"/>
    </row>
    <row r="269" spans="1:26" s="13" customFormat="1" ht="25.5">
      <c r="A269" s="179" t="s">
        <v>1402</v>
      </c>
      <c r="B269" s="467" t="s">
        <v>1613</v>
      </c>
      <c r="C269" s="177"/>
      <c r="D269" s="177"/>
      <c r="E269" s="177"/>
      <c r="F269" s="7"/>
      <c r="G269" s="177">
        <v>2016</v>
      </c>
      <c r="H269" s="203">
        <v>9344.7800000000007</v>
      </c>
      <c r="I269" s="203" t="s">
        <v>1009</v>
      </c>
      <c r="J269" s="245"/>
      <c r="K269" s="177" t="s">
        <v>1717</v>
      </c>
      <c r="L269" s="177"/>
      <c r="M269" s="177"/>
      <c r="N269" s="177"/>
      <c r="O269" s="177"/>
      <c r="P269" s="177"/>
      <c r="Q269" s="177"/>
      <c r="R269" s="177"/>
      <c r="S269" s="177"/>
      <c r="T269" s="177"/>
      <c r="U269" s="177"/>
      <c r="V269" s="177"/>
      <c r="W269" s="177"/>
      <c r="X269" s="177"/>
      <c r="Y269" s="177"/>
      <c r="Z269" s="177"/>
    </row>
    <row r="270" spans="1:26" s="13" customFormat="1" ht="25.5">
      <c r="A270" s="179" t="s">
        <v>1418</v>
      </c>
      <c r="B270" s="467" t="s">
        <v>1523</v>
      </c>
      <c r="C270" s="177"/>
      <c r="D270" s="177"/>
      <c r="E270" s="177"/>
      <c r="F270" s="7"/>
      <c r="G270" s="177">
        <v>2016</v>
      </c>
      <c r="H270" s="203">
        <v>15000</v>
      </c>
      <c r="I270" s="203" t="s">
        <v>1009</v>
      </c>
      <c r="J270" s="245"/>
      <c r="K270" s="177" t="s">
        <v>1828</v>
      </c>
      <c r="L270" s="177"/>
      <c r="M270" s="177"/>
      <c r="N270" s="177"/>
      <c r="O270" s="177"/>
      <c r="P270" s="177"/>
      <c r="Q270" s="177"/>
      <c r="R270" s="177"/>
      <c r="S270" s="177"/>
      <c r="T270" s="177"/>
      <c r="U270" s="177"/>
      <c r="V270" s="177"/>
      <c r="W270" s="177"/>
      <c r="X270" s="177"/>
      <c r="Y270" s="177"/>
      <c r="Z270" s="177"/>
    </row>
    <row r="271" spans="1:26" s="13" customFormat="1" ht="25.5">
      <c r="A271" s="179" t="s">
        <v>1419</v>
      </c>
      <c r="B271" s="467" t="s">
        <v>1529</v>
      </c>
      <c r="C271" s="177"/>
      <c r="D271" s="177"/>
      <c r="E271" s="177"/>
      <c r="F271" s="7"/>
      <c r="G271" s="177">
        <v>2016</v>
      </c>
      <c r="H271" s="203">
        <v>44625</v>
      </c>
      <c r="I271" s="203" t="s">
        <v>1009</v>
      </c>
      <c r="J271" s="245"/>
      <c r="K271" s="177" t="s">
        <v>1891</v>
      </c>
      <c r="L271" s="177"/>
      <c r="M271" s="177"/>
      <c r="N271" s="177"/>
      <c r="O271" s="177"/>
      <c r="P271" s="177"/>
      <c r="Q271" s="177"/>
      <c r="R271" s="177"/>
      <c r="S271" s="177"/>
      <c r="T271" s="177"/>
      <c r="U271" s="177"/>
      <c r="V271" s="177"/>
      <c r="W271" s="177"/>
      <c r="X271" s="177"/>
      <c r="Y271" s="177"/>
      <c r="Z271" s="177"/>
    </row>
    <row r="272" spans="1:26" s="13" customFormat="1" ht="25.5">
      <c r="A272" s="179" t="s">
        <v>1420</v>
      </c>
      <c r="B272" s="467" t="s">
        <v>1523</v>
      </c>
      <c r="C272" s="177"/>
      <c r="D272" s="177"/>
      <c r="E272" s="177"/>
      <c r="F272" s="7"/>
      <c r="G272" s="177">
        <v>2016</v>
      </c>
      <c r="H272" s="203">
        <v>15000</v>
      </c>
      <c r="I272" s="203" t="s">
        <v>1009</v>
      </c>
      <c r="J272" s="245"/>
      <c r="K272" s="177" t="s">
        <v>1892</v>
      </c>
      <c r="L272" s="177"/>
      <c r="M272" s="177"/>
      <c r="N272" s="177"/>
      <c r="O272" s="177"/>
      <c r="P272" s="177"/>
      <c r="Q272" s="177"/>
      <c r="R272" s="177"/>
      <c r="S272" s="177"/>
      <c r="T272" s="177"/>
      <c r="U272" s="177"/>
      <c r="V272" s="177"/>
      <c r="W272" s="177"/>
      <c r="X272" s="177"/>
      <c r="Y272" s="177"/>
      <c r="Z272" s="177"/>
    </row>
    <row r="273" spans="1:26" s="13" customFormat="1" ht="25.5">
      <c r="A273" s="179" t="s">
        <v>1421</v>
      </c>
      <c r="B273" s="467" t="s">
        <v>1614</v>
      </c>
      <c r="C273" s="177"/>
      <c r="D273" s="177"/>
      <c r="E273" s="177"/>
      <c r="F273" s="7"/>
      <c r="G273" s="177">
        <v>2016</v>
      </c>
      <c r="H273" s="203">
        <v>124666.71</v>
      </c>
      <c r="I273" s="203" t="s">
        <v>1009</v>
      </c>
      <c r="J273" s="245"/>
      <c r="K273" s="177" t="s">
        <v>1184</v>
      </c>
      <c r="L273" s="177"/>
      <c r="M273" s="177"/>
      <c r="N273" s="177"/>
      <c r="O273" s="177"/>
      <c r="P273" s="177"/>
      <c r="Q273" s="177"/>
      <c r="R273" s="177"/>
      <c r="S273" s="177"/>
      <c r="T273" s="177"/>
      <c r="U273" s="177"/>
      <c r="V273" s="177"/>
      <c r="W273" s="177"/>
      <c r="X273" s="177"/>
      <c r="Y273" s="177"/>
      <c r="Z273" s="177"/>
    </row>
    <row r="274" spans="1:26" s="13" customFormat="1" ht="25.5">
      <c r="A274" s="179" t="s">
        <v>1422</v>
      </c>
      <c r="B274" s="467" t="s">
        <v>1615</v>
      </c>
      <c r="C274" s="177"/>
      <c r="D274" s="177"/>
      <c r="E274" s="177"/>
      <c r="F274" s="7"/>
      <c r="G274" s="177">
        <v>2016</v>
      </c>
      <c r="H274" s="203">
        <v>217316.74</v>
      </c>
      <c r="I274" s="203" t="s">
        <v>1009</v>
      </c>
      <c r="J274" s="245"/>
      <c r="K274" s="177" t="s">
        <v>1893</v>
      </c>
      <c r="L274" s="177"/>
      <c r="M274" s="177"/>
      <c r="N274" s="177"/>
      <c r="O274" s="177"/>
      <c r="P274" s="177"/>
      <c r="Q274" s="177"/>
      <c r="R274" s="177"/>
      <c r="S274" s="177"/>
      <c r="T274" s="177"/>
      <c r="U274" s="177"/>
      <c r="V274" s="177"/>
      <c r="W274" s="177"/>
      <c r="X274" s="177"/>
      <c r="Y274" s="177"/>
      <c r="Z274" s="177"/>
    </row>
    <row r="275" spans="1:26" s="13" customFormat="1" ht="25.5">
      <c r="A275" s="179" t="s">
        <v>1423</v>
      </c>
      <c r="B275" s="467" t="s">
        <v>1616</v>
      </c>
      <c r="C275" s="177"/>
      <c r="D275" s="177"/>
      <c r="E275" s="177"/>
      <c r="F275" s="7"/>
      <c r="G275" s="177">
        <v>2016</v>
      </c>
      <c r="H275" s="203">
        <v>243803.95</v>
      </c>
      <c r="I275" s="203" t="s">
        <v>1009</v>
      </c>
      <c r="J275" s="245"/>
      <c r="K275" s="177" t="s">
        <v>1894</v>
      </c>
      <c r="L275" s="177"/>
      <c r="M275" s="177"/>
      <c r="N275" s="177"/>
      <c r="O275" s="177"/>
      <c r="P275" s="177"/>
      <c r="Q275" s="177"/>
      <c r="R275" s="177"/>
      <c r="S275" s="177"/>
      <c r="T275" s="177"/>
      <c r="U275" s="177"/>
      <c r="V275" s="177"/>
      <c r="W275" s="177"/>
      <c r="X275" s="177"/>
      <c r="Y275" s="177"/>
      <c r="Z275" s="177"/>
    </row>
    <row r="276" spans="1:26" s="13" customFormat="1" ht="25.5">
      <c r="A276" s="179" t="s">
        <v>1424</v>
      </c>
      <c r="B276" s="467" t="s">
        <v>1617</v>
      </c>
      <c r="C276" s="177"/>
      <c r="D276" s="177"/>
      <c r="E276" s="177"/>
      <c r="F276" s="7"/>
      <c r="G276" s="177">
        <v>2016</v>
      </c>
      <c r="H276" s="203">
        <v>259807.77</v>
      </c>
      <c r="I276" s="203" t="s">
        <v>1009</v>
      </c>
      <c r="J276" s="245"/>
      <c r="K276" s="177" t="s">
        <v>1895</v>
      </c>
      <c r="L276" s="177"/>
      <c r="M276" s="177"/>
      <c r="N276" s="177"/>
      <c r="O276" s="177"/>
      <c r="P276" s="177"/>
      <c r="Q276" s="177"/>
      <c r="R276" s="177"/>
      <c r="S276" s="177"/>
      <c r="T276" s="177"/>
      <c r="U276" s="177"/>
      <c r="V276" s="177"/>
      <c r="W276" s="177"/>
      <c r="X276" s="177"/>
      <c r="Y276" s="177"/>
      <c r="Z276" s="177"/>
    </row>
    <row r="277" spans="1:26" s="13" customFormat="1" ht="25.5">
      <c r="A277" s="179" t="s">
        <v>1425</v>
      </c>
      <c r="B277" s="467" t="s">
        <v>1618</v>
      </c>
      <c r="C277" s="177"/>
      <c r="D277" s="177"/>
      <c r="E277" s="177"/>
      <c r="F277" s="7"/>
      <c r="G277" s="177">
        <v>2016</v>
      </c>
      <c r="H277" s="203">
        <v>345569.07</v>
      </c>
      <c r="I277" s="203" t="s">
        <v>1009</v>
      </c>
      <c r="J277" s="245"/>
      <c r="K277" s="177" t="s">
        <v>1896</v>
      </c>
      <c r="L277" s="177"/>
      <c r="M277" s="177"/>
      <c r="N277" s="177"/>
      <c r="O277" s="177"/>
      <c r="P277" s="177"/>
      <c r="Q277" s="177"/>
      <c r="R277" s="177"/>
      <c r="S277" s="177"/>
      <c r="T277" s="177"/>
      <c r="U277" s="177"/>
      <c r="V277" s="177"/>
      <c r="W277" s="177"/>
      <c r="X277" s="177"/>
      <c r="Y277" s="177"/>
      <c r="Z277" s="177"/>
    </row>
    <row r="278" spans="1:26" s="3" customFormat="1" ht="12.75" customHeight="1">
      <c r="A278" s="540" t="s">
        <v>55</v>
      </c>
      <c r="B278" s="536"/>
      <c r="C278" s="425"/>
      <c r="D278" s="425"/>
      <c r="E278" s="425"/>
      <c r="F278" s="425"/>
      <c r="G278" s="426"/>
      <c r="H278" s="289">
        <f>SUM(H5:H277)</f>
        <v>49694533.779999994</v>
      </c>
      <c r="I278" s="170"/>
      <c r="J278" s="141"/>
      <c r="K278" s="136"/>
      <c r="L278" s="136"/>
      <c r="M278" s="136"/>
      <c r="N278" s="136"/>
      <c r="O278" s="136"/>
      <c r="P278" s="136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</row>
    <row r="279" spans="1:26" s="34" customFormat="1">
      <c r="A279" s="530" t="s">
        <v>5</v>
      </c>
      <c r="B279" s="531"/>
      <c r="C279" s="531"/>
      <c r="D279" s="531"/>
      <c r="E279" s="531"/>
      <c r="F279" s="531"/>
      <c r="G279" s="531"/>
      <c r="H279" s="531"/>
      <c r="I279" s="423"/>
      <c r="J279" s="423"/>
      <c r="K279" s="423"/>
      <c r="L279" s="423"/>
      <c r="M279" s="423"/>
      <c r="N279" s="423"/>
      <c r="O279" s="423"/>
      <c r="P279" s="423"/>
      <c r="Q279" s="423"/>
      <c r="R279" s="423"/>
      <c r="S279" s="423"/>
      <c r="T279" s="423"/>
      <c r="U279" s="423"/>
      <c r="V279" s="423"/>
      <c r="W279" s="423"/>
      <c r="X279" s="423"/>
      <c r="Y279" s="423"/>
      <c r="Z279" s="423"/>
    </row>
    <row r="280" spans="1:26" s="13" customFormat="1" ht="24">
      <c r="A280" s="7" t="s">
        <v>113</v>
      </c>
      <c r="B280" s="92" t="s">
        <v>1185</v>
      </c>
      <c r="C280" s="25" t="s">
        <v>1186</v>
      </c>
      <c r="D280" s="25" t="s">
        <v>125</v>
      </c>
      <c r="E280" s="7" t="s">
        <v>126</v>
      </c>
      <c r="F280" s="7" t="s">
        <v>126</v>
      </c>
      <c r="G280" s="7">
        <v>1998</v>
      </c>
      <c r="H280" s="290">
        <v>358000</v>
      </c>
      <c r="I280" s="501" t="s">
        <v>1092</v>
      </c>
      <c r="J280" s="127"/>
      <c r="K280" s="430" t="s">
        <v>1187</v>
      </c>
      <c r="L280" s="430" t="s">
        <v>125</v>
      </c>
      <c r="M280" s="430" t="s">
        <v>125</v>
      </c>
      <c r="N280" s="430" t="s">
        <v>1192</v>
      </c>
      <c r="O280" s="430" t="s">
        <v>126</v>
      </c>
      <c r="P280" s="430" t="s">
        <v>1193</v>
      </c>
      <c r="Q280" s="430" t="s">
        <v>1193</v>
      </c>
      <c r="R280" s="430" t="s">
        <v>1193</v>
      </c>
      <c r="S280" s="430" t="s">
        <v>1193</v>
      </c>
      <c r="T280" s="430" t="s">
        <v>1194</v>
      </c>
      <c r="U280" s="430" t="s">
        <v>1193</v>
      </c>
      <c r="V280" s="430"/>
      <c r="W280" s="431">
        <v>138.9</v>
      </c>
      <c r="X280" s="432">
        <v>1</v>
      </c>
      <c r="Y280" s="432" t="s">
        <v>126</v>
      </c>
      <c r="Z280" s="433" t="s">
        <v>126</v>
      </c>
    </row>
    <row r="281" spans="1:26" s="13" customFormat="1" ht="24">
      <c r="A281" s="7" t="s">
        <v>114</v>
      </c>
      <c r="B281" s="92" t="s">
        <v>1185</v>
      </c>
      <c r="C281" s="25" t="s">
        <v>1186</v>
      </c>
      <c r="D281" s="25" t="s">
        <v>125</v>
      </c>
      <c r="E281" s="7" t="s">
        <v>126</v>
      </c>
      <c r="F281" s="7" t="s">
        <v>126</v>
      </c>
      <c r="G281" s="7">
        <v>1998</v>
      </c>
      <c r="H281" s="291">
        <v>844000</v>
      </c>
      <c r="I281" s="501" t="s">
        <v>1092</v>
      </c>
      <c r="J281" s="127"/>
      <c r="K281" s="433" t="s">
        <v>1188</v>
      </c>
      <c r="L281" s="433" t="s">
        <v>125</v>
      </c>
      <c r="M281" s="433" t="s">
        <v>125</v>
      </c>
      <c r="N281" s="430" t="s">
        <v>1192</v>
      </c>
      <c r="O281" s="430" t="s">
        <v>126</v>
      </c>
      <c r="P281" s="430" t="s">
        <v>1193</v>
      </c>
      <c r="Q281" s="430" t="s">
        <v>1193</v>
      </c>
      <c r="R281" s="430" t="s">
        <v>1193</v>
      </c>
      <c r="S281" s="430" t="s">
        <v>1193</v>
      </c>
      <c r="T281" s="430" t="s">
        <v>1194</v>
      </c>
      <c r="U281" s="430" t="s">
        <v>1193</v>
      </c>
      <c r="V281" s="430"/>
      <c r="W281" s="434">
        <v>328</v>
      </c>
      <c r="X281" s="432">
        <v>1</v>
      </c>
      <c r="Y281" s="432" t="s">
        <v>126</v>
      </c>
      <c r="Z281" s="433" t="s">
        <v>126</v>
      </c>
    </row>
    <row r="282" spans="1:26" s="13" customFormat="1" ht="24">
      <c r="A282" s="7" t="s">
        <v>115</v>
      </c>
      <c r="B282" s="92" t="s">
        <v>1185</v>
      </c>
      <c r="C282" s="25" t="s">
        <v>1186</v>
      </c>
      <c r="D282" s="25" t="s">
        <v>125</v>
      </c>
      <c r="E282" s="7" t="s">
        <v>126</v>
      </c>
      <c r="F282" s="7" t="s">
        <v>126</v>
      </c>
      <c r="G282" s="7">
        <v>1998</v>
      </c>
      <c r="H282" s="291">
        <v>481000</v>
      </c>
      <c r="I282" s="501" t="s">
        <v>1092</v>
      </c>
      <c r="J282" s="127"/>
      <c r="K282" s="433" t="s">
        <v>1189</v>
      </c>
      <c r="L282" s="433" t="s">
        <v>125</v>
      </c>
      <c r="M282" s="433" t="s">
        <v>125</v>
      </c>
      <c r="N282" s="430" t="s">
        <v>1192</v>
      </c>
      <c r="O282" s="430" t="s">
        <v>126</v>
      </c>
      <c r="P282" s="430" t="s">
        <v>1193</v>
      </c>
      <c r="Q282" s="430" t="s">
        <v>1193</v>
      </c>
      <c r="R282" s="430" t="s">
        <v>1193</v>
      </c>
      <c r="S282" s="430" t="s">
        <v>1193</v>
      </c>
      <c r="T282" s="430" t="s">
        <v>1194</v>
      </c>
      <c r="U282" s="430" t="s">
        <v>1193</v>
      </c>
      <c r="V282" s="430"/>
      <c r="W282" s="434">
        <v>187</v>
      </c>
      <c r="X282" s="432">
        <v>1</v>
      </c>
      <c r="Y282" s="432" t="s">
        <v>126</v>
      </c>
      <c r="Z282" s="433" t="s">
        <v>126</v>
      </c>
    </row>
    <row r="283" spans="1:26" s="13" customFormat="1" ht="24">
      <c r="A283" s="7" t="s">
        <v>116</v>
      </c>
      <c r="B283" s="92" t="s">
        <v>1185</v>
      </c>
      <c r="C283" s="25" t="s">
        <v>1186</v>
      </c>
      <c r="D283" s="25" t="s">
        <v>125</v>
      </c>
      <c r="E283" s="7" t="s">
        <v>126</v>
      </c>
      <c r="F283" s="7" t="s">
        <v>126</v>
      </c>
      <c r="G283" s="7">
        <v>1998</v>
      </c>
      <c r="H283" s="291">
        <v>589000</v>
      </c>
      <c r="I283" s="501" t="s">
        <v>1092</v>
      </c>
      <c r="J283" s="127"/>
      <c r="K283" s="433" t="s">
        <v>1190</v>
      </c>
      <c r="L283" s="433" t="s">
        <v>125</v>
      </c>
      <c r="M283" s="433" t="s">
        <v>125</v>
      </c>
      <c r="N283" s="430" t="s">
        <v>1192</v>
      </c>
      <c r="O283" s="430" t="s">
        <v>126</v>
      </c>
      <c r="P283" s="430" t="s">
        <v>1193</v>
      </c>
      <c r="Q283" s="430" t="s">
        <v>1193</v>
      </c>
      <c r="R283" s="430" t="s">
        <v>1193</v>
      </c>
      <c r="S283" s="430" t="s">
        <v>1193</v>
      </c>
      <c r="T283" s="430" t="s">
        <v>1194</v>
      </c>
      <c r="U283" s="430" t="s">
        <v>1193</v>
      </c>
      <c r="V283" s="430"/>
      <c r="W283" s="434">
        <v>228.7</v>
      </c>
      <c r="X283" s="432">
        <v>1</v>
      </c>
      <c r="Y283" s="432" t="s">
        <v>126</v>
      </c>
      <c r="Z283" s="433" t="s">
        <v>126</v>
      </c>
    </row>
    <row r="284" spans="1:26" s="13" customFormat="1" ht="24">
      <c r="A284" s="7" t="s">
        <v>117</v>
      </c>
      <c r="B284" s="92" t="s">
        <v>1185</v>
      </c>
      <c r="C284" s="25" t="s">
        <v>1186</v>
      </c>
      <c r="D284" s="25" t="s">
        <v>125</v>
      </c>
      <c r="E284" s="7" t="s">
        <v>126</v>
      </c>
      <c r="F284" s="7" t="s">
        <v>126</v>
      </c>
      <c r="G284" s="7">
        <v>1998</v>
      </c>
      <c r="H284" s="291">
        <v>815000</v>
      </c>
      <c r="I284" s="501" t="s">
        <v>1092</v>
      </c>
      <c r="J284" s="127"/>
      <c r="K284" s="433" t="s">
        <v>1191</v>
      </c>
      <c r="L284" s="433" t="s">
        <v>125</v>
      </c>
      <c r="M284" s="433" t="s">
        <v>125</v>
      </c>
      <c r="N284" s="430" t="s">
        <v>1192</v>
      </c>
      <c r="O284" s="430" t="s">
        <v>126</v>
      </c>
      <c r="P284" s="430" t="s">
        <v>1193</v>
      </c>
      <c r="Q284" s="430" t="s">
        <v>1193</v>
      </c>
      <c r="R284" s="430" t="s">
        <v>1193</v>
      </c>
      <c r="S284" s="430" t="s">
        <v>1193</v>
      </c>
      <c r="T284" s="430" t="s">
        <v>1194</v>
      </c>
      <c r="U284" s="430" t="s">
        <v>1193</v>
      </c>
      <c r="V284" s="430"/>
      <c r="W284" s="434">
        <v>316.5</v>
      </c>
      <c r="X284" s="432">
        <v>2</v>
      </c>
      <c r="Y284" s="432" t="s">
        <v>126</v>
      </c>
      <c r="Z284" s="433" t="s">
        <v>126</v>
      </c>
    </row>
    <row r="285" spans="1:26" s="3" customFormat="1">
      <c r="A285" s="540" t="s">
        <v>55</v>
      </c>
      <c r="B285" s="537"/>
      <c r="C285" s="427"/>
      <c r="D285" s="427"/>
      <c r="E285" s="427"/>
      <c r="F285" s="427"/>
      <c r="G285" s="427"/>
      <c r="H285" s="170">
        <f>SUM(H280:H284)</f>
        <v>3087000</v>
      </c>
      <c r="I285" s="171"/>
      <c r="J285" s="143"/>
      <c r="K285" s="136"/>
      <c r="L285" s="136"/>
      <c r="M285" s="136"/>
      <c r="N285" s="136"/>
      <c r="O285" s="136"/>
      <c r="P285" s="136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</row>
    <row r="286" spans="1:26" s="34" customFormat="1">
      <c r="A286" s="530" t="s">
        <v>3</v>
      </c>
      <c r="B286" s="531"/>
      <c r="C286" s="531"/>
      <c r="D286" s="532"/>
      <c r="E286" s="423"/>
      <c r="F286" s="423"/>
      <c r="G286" s="423"/>
      <c r="H286" s="486"/>
      <c r="I286" s="423"/>
      <c r="J286" s="423"/>
      <c r="K286" s="423"/>
      <c r="L286" s="423"/>
      <c r="M286" s="423"/>
      <c r="N286" s="423"/>
      <c r="O286" s="423"/>
      <c r="P286" s="423"/>
      <c r="Q286" s="423"/>
      <c r="R286" s="423"/>
      <c r="S286" s="423"/>
      <c r="T286" s="423"/>
      <c r="U286" s="423"/>
      <c r="V286" s="423"/>
      <c r="W286" s="423"/>
      <c r="X286" s="423"/>
      <c r="Y286" s="423"/>
      <c r="Z286" s="423"/>
    </row>
    <row r="287" spans="1:26" s="13" customFormat="1" ht="51">
      <c r="A287" s="365" t="s">
        <v>113</v>
      </c>
      <c r="B287" s="98" t="s">
        <v>265</v>
      </c>
      <c r="C287" s="98" t="s">
        <v>643</v>
      </c>
      <c r="D287" s="365" t="s">
        <v>125</v>
      </c>
      <c r="E287" s="445" t="s">
        <v>126</v>
      </c>
      <c r="F287" s="165" t="s">
        <v>126</v>
      </c>
      <c r="G287" s="449">
        <v>1999</v>
      </c>
      <c r="H287" s="373">
        <v>6932000</v>
      </c>
      <c r="I287" s="415" t="s">
        <v>1092</v>
      </c>
      <c r="J287" s="416" t="s">
        <v>284</v>
      </c>
      <c r="K287" s="98" t="s">
        <v>285</v>
      </c>
      <c r="L287" s="417" t="s">
        <v>293</v>
      </c>
      <c r="M287" s="417"/>
      <c r="N287" s="417" t="s">
        <v>294</v>
      </c>
      <c r="O287" s="417" t="s">
        <v>458</v>
      </c>
      <c r="P287" s="98" t="s">
        <v>300</v>
      </c>
      <c r="Q287" s="98" t="s">
        <v>127</v>
      </c>
      <c r="R287" s="98" t="s">
        <v>127</v>
      </c>
      <c r="S287" s="98" t="s">
        <v>127</v>
      </c>
      <c r="T287" s="98" t="s">
        <v>127</v>
      </c>
      <c r="U287" s="98"/>
      <c r="V287" s="98"/>
      <c r="W287" s="418" t="s">
        <v>301</v>
      </c>
      <c r="X287" s="418">
        <v>2</v>
      </c>
      <c r="Y287" s="418" t="s">
        <v>126</v>
      </c>
      <c r="Z287" s="418" t="s">
        <v>126</v>
      </c>
    </row>
    <row r="288" spans="1:26" s="13" customFormat="1" ht="38.25">
      <c r="A288" s="7" t="s">
        <v>114</v>
      </c>
      <c r="B288" s="91" t="s">
        <v>266</v>
      </c>
      <c r="C288" s="91" t="s">
        <v>267</v>
      </c>
      <c r="D288" s="7" t="s">
        <v>125</v>
      </c>
      <c r="E288" s="123" t="s">
        <v>126</v>
      </c>
      <c r="F288" s="165" t="s">
        <v>126</v>
      </c>
      <c r="G288" s="448">
        <v>1967</v>
      </c>
      <c r="H288" s="285">
        <v>587000</v>
      </c>
      <c r="I288" s="125" t="s">
        <v>1092</v>
      </c>
      <c r="J288" s="262" t="s">
        <v>269</v>
      </c>
      <c r="K288" s="91" t="s">
        <v>286</v>
      </c>
      <c r="L288" s="314" t="s">
        <v>295</v>
      </c>
      <c r="M288" s="314"/>
      <c r="N288" s="314" t="s">
        <v>296</v>
      </c>
      <c r="O288" s="314" t="s">
        <v>459</v>
      </c>
      <c r="P288" s="91" t="s">
        <v>128</v>
      </c>
      <c r="Q288" s="91" t="s">
        <v>128</v>
      </c>
      <c r="R288" s="91" t="s">
        <v>128</v>
      </c>
      <c r="S288" s="91" t="s">
        <v>128</v>
      </c>
      <c r="T288" s="91" t="s">
        <v>128</v>
      </c>
      <c r="U288" s="91"/>
      <c r="V288" s="91"/>
      <c r="W288" s="97" t="s">
        <v>302</v>
      </c>
      <c r="X288" s="97">
        <v>1</v>
      </c>
      <c r="Y288" s="97" t="s">
        <v>126</v>
      </c>
      <c r="Z288" s="97" t="s">
        <v>126</v>
      </c>
    </row>
    <row r="289" spans="1:26" s="13" customFormat="1" ht="38.25">
      <c r="A289" s="7" t="s">
        <v>115</v>
      </c>
      <c r="B289" s="91" t="s">
        <v>268</v>
      </c>
      <c r="C289" s="91" t="s">
        <v>269</v>
      </c>
      <c r="D289" s="7" t="s">
        <v>125</v>
      </c>
      <c r="E289" s="123" t="s">
        <v>126</v>
      </c>
      <c r="F289" s="165" t="s">
        <v>126</v>
      </c>
      <c r="G289" s="448">
        <v>1985</v>
      </c>
      <c r="H289" s="285">
        <v>19000</v>
      </c>
      <c r="I289" s="125" t="s">
        <v>1092</v>
      </c>
      <c r="J289" s="262" t="s">
        <v>287</v>
      </c>
      <c r="K289" s="91" t="s">
        <v>269</v>
      </c>
      <c r="L289" s="314" t="s">
        <v>295</v>
      </c>
      <c r="M289" s="314"/>
      <c r="N289" s="314" t="s">
        <v>296</v>
      </c>
      <c r="O289" s="314" t="s">
        <v>459</v>
      </c>
      <c r="P289" s="91" t="s">
        <v>128</v>
      </c>
      <c r="Q289" s="91" t="s">
        <v>128</v>
      </c>
      <c r="R289" s="91" t="s">
        <v>128</v>
      </c>
      <c r="S289" s="91" t="s">
        <v>128</v>
      </c>
      <c r="T289" s="91" t="s">
        <v>128</v>
      </c>
      <c r="U289" s="91"/>
      <c r="V289" s="91"/>
      <c r="W289" s="97" t="s">
        <v>303</v>
      </c>
      <c r="X289" s="97">
        <v>1</v>
      </c>
      <c r="Y289" s="97" t="s">
        <v>126</v>
      </c>
      <c r="Z289" s="97" t="s">
        <v>126</v>
      </c>
    </row>
    <row r="290" spans="1:26" s="13" customFormat="1" ht="38.25">
      <c r="A290" s="7" t="s">
        <v>116</v>
      </c>
      <c r="B290" s="91" t="s">
        <v>270</v>
      </c>
      <c r="C290" s="91" t="s">
        <v>269</v>
      </c>
      <c r="D290" s="7" t="s">
        <v>125</v>
      </c>
      <c r="E290" s="123" t="s">
        <v>126</v>
      </c>
      <c r="F290" s="165" t="s">
        <v>126</v>
      </c>
      <c r="G290" s="448">
        <v>1986</v>
      </c>
      <c r="H290" s="197">
        <v>180000</v>
      </c>
      <c r="I290" s="125" t="s">
        <v>1092</v>
      </c>
      <c r="J290" s="262" t="s">
        <v>269</v>
      </c>
      <c r="K290" s="91" t="s">
        <v>269</v>
      </c>
      <c r="L290" s="314" t="s">
        <v>295</v>
      </c>
      <c r="M290" s="314"/>
      <c r="N290" s="314" t="s">
        <v>296</v>
      </c>
      <c r="O290" s="314" t="s">
        <v>459</v>
      </c>
      <c r="P290" s="91" t="s">
        <v>128</v>
      </c>
      <c r="Q290" s="91" t="s">
        <v>128</v>
      </c>
      <c r="R290" s="91" t="s">
        <v>128</v>
      </c>
      <c r="S290" s="91" t="s">
        <v>128</v>
      </c>
      <c r="T290" s="91" t="s">
        <v>128</v>
      </c>
      <c r="U290" s="91"/>
      <c r="V290" s="91"/>
      <c r="W290" s="97" t="s">
        <v>304</v>
      </c>
      <c r="X290" s="97">
        <v>1</v>
      </c>
      <c r="Y290" s="97" t="s">
        <v>126</v>
      </c>
      <c r="Z290" s="97" t="s">
        <v>126</v>
      </c>
    </row>
    <row r="291" spans="1:26" s="13" customFormat="1" ht="38.25">
      <c r="A291" s="7" t="s">
        <v>117</v>
      </c>
      <c r="B291" s="91" t="s">
        <v>271</v>
      </c>
      <c r="C291" s="91" t="s">
        <v>272</v>
      </c>
      <c r="D291" s="7" t="s">
        <v>125</v>
      </c>
      <c r="E291" s="123" t="s">
        <v>126</v>
      </c>
      <c r="F291" s="165" t="s">
        <v>126</v>
      </c>
      <c r="G291" s="448">
        <v>1995</v>
      </c>
      <c r="H291" s="197">
        <v>2400</v>
      </c>
      <c r="I291" s="7" t="s">
        <v>1009</v>
      </c>
      <c r="J291" s="262" t="s">
        <v>288</v>
      </c>
      <c r="K291" s="91" t="s">
        <v>269</v>
      </c>
      <c r="L291" s="314"/>
      <c r="M291" s="314"/>
      <c r="N291" s="314"/>
      <c r="O291" s="314" t="s">
        <v>459</v>
      </c>
      <c r="P291" s="91"/>
      <c r="Q291" s="91"/>
      <c r="R291" s="91"/>
      <c r="S291" s="91"/>
      <c r="T291" s="91"/>
      <c r="U291" s="91"/>
      <c r="V291" s="91"/>
      <c r="W291" s="7"/>
      <c r="X291" s="7"/>
      <c r="Y291" s="7"/>
      <c r="Z291" s="7"/>
    </row>
    <row r="292" spans="1:26" s="13" customFormat="1" ht="25.5">
      <c r="A292" s="7" t="s">
        <v>118</v>
      </c>
      <c r="B292" s="91" t="s">
        <v>273</v>
      </c>
      <c r="C292" s="91" t="s">
        <v>269</v>
      </c>
      <c r="D292" s="7" t="s">
        <v>125</v>
      </c>
      <c r="E292" s="123" t="s">
        <v>126</v>
      </c>
      <c r="F292" s="165" t="s">
        <v>126</v>
      </c>
      <c r="G292" s="448">
        <v>2007</v>
      </c>
      <c r="H292" s="197">
        <v>80100.75</v>
      </c>
      <c r="I292" s="7" t="s">
        <v>1009</v>
      </c>
      <c r="J292" s="262" t="s">
        <v>289</v>
      </c>
      <c r="K292" s="91" t="s">
        <v>269</v>
      </c>
      <c r="L292" s="314"/>
      <c r="M292" s="314"/>
      <c r="N292" s="314"/>
      <c r="O292" s="314" t="s">
        <v>459</v>
      </c>
      <c r="P292" s="91"/>
      <c r="Q292" s="91"/>
      <c r="R292" s="91"/>
      <c r="S292" s="91"/>
      <c r="T292" s="91"/>
      <c r="U292" s="91"/>
      <c r="V292" s="91"/>
      <c r="W292" s="7"/>
      <c r="X292" s="7"/>
      <c r="Y292" s="7"/>
      <c r="Z292" s="7"/>
    </row>
    <row r="293" spans="1:26" s="13" customFormat="1" ht="38.25">
      <c r="A293" s="7" t="s">
        <v>119</v>
      </c>
      <c r="B293" s="91" t="s">
        <v>274</v>
      </c>
      <c r="C293" s="91" t="s">
        <v>275</v>
      </c>
      <c r="D293" s="7" t="s">
        <v>125</v>
      </c>
      <c r="E293" s="123" t="s">
        <v>126</v>
      </c>
      <c r="F293" s="165" t="s">
        <v>126</v>
      </c>
      <c r="G293" s="448">
        <v>2008</v>
      </c>
      <c r="H293" s="197">
        <v>75560.23</v>
      </c>
      <c r="I293" s="7" t="s">
        <v>1009</v>
      </c>
      <c r="J293" s="262" t="s">
        <v>269</v>
      </c>
      <c r="K293" s="91" t="s">
        <v>286</v>
      </c>
      <c r="L293" s="314"/>
      <c r="M293" s="314"/>
      <c r="N293" s="314"/>
      <c r="O293" s="314" t="s">
        <v>459</v>
      </c>
      <c r="P293" s="91"/>
      <c r="Q293" s="91"/>
      <c r="R293" s="91"/>
      <c r="S293" s="91"/>
      <c r="T293" s="91"/>
      <c r="U293" s="91"/>
      <c r="V293" s="91"/>
      <c r="W293" s="7"/>
      <c r="X293" s="7"/>
      <c r="Y293" s="7"/>
      <c r="Z293" s="7"/>
    </row>
    <row r="294" spans="1:26" s="13" customFormat="1" ht="38.25">
      <c r="A294" s="7" t="s">
        <v>120</v>
      </c>
      <c r="B294" s="91" t="s">
        <v>276</v>
      </c>
      <c r="C294" s="91" t="s">
        <v>272</v>
      </c>
      <c r="D294" s="7" t="s">
        <v>125</v>
      </c>
      <c r="E294" s="123" t="s">
        <v>126</v>
      </c>
      <c r="F294" s="165" t="s">
        <v>126</v>
      </c>
      <c r="G294" s="448">
        <v>2009</v>
      </c>
      <c r="H294" s="197">
        <v>2600</v>
      </c>
      <c r="I294" s="7" t="s">
        <v>1009</v>
      </c>
      <c r="J294" s="262" t="s">
        <v>290</v>
      </c>
      <c r="K294" s="91" t="s">
        <v>286</v>
      </c>
      <c r="L294" s="314"/>
      <c r="M294" s="314"/>
      <c r="N294" s="314"/>
      <c r="O294" s="314" t="s">
        <v>459</v>
      </c>
      <c r="P294" s="91"/>
      <c r="Q294" s="91"/>
      <c r="R294" s="91"/>
      <c r="S294" s="91"/>
      <c r="T294" s="91"/>
      <c r="U294" s="91"/>
      <c r="V294" s="91"/>
      <c r="W294" s="7"/>
      <c r="X294" s="7"/>
      <c r="Y294" s="7"/>
      <c r="Z294" s="7"/>
    </row>
    <row r="295" spans="1:26" s="13" customFormat="1" ht="38.25">
      <c r="A295" s="7" t="s">
        <v>121</v>
      </c>
      <c r="B295" s="91" t="s">
        <v>1048</v>
      </c>
      <c r="C295" s="91" t="s">
        <v>277</v>
      </c>
      <c r="D295" s="7" t="s">
        <v>125</v>
      </c>
      <c r="E295" s="123" t="s">
        <v>126</v>
      </c>
      <c r="F295" s="165" t="s">
        <v>126</v>
      </c>
      <c r="G295" s="448">
        <v>2010</v>
      </c>
      <c r="H295" s="197">
        <v>13176139.689999999</v>
      </c>
      <c r="I295" s="7" t="s">
        <v>1009</v>
      </c>
      <c r="J295" s="262" t="s">
        <v>269</v>
      </c>
      <c r="K295" s="91" t="s">
        <v>291</v>
      </c>
      <c r="L295" s="314" t="s">
        <v>297</v>
      </c>
      <c r="M295" s="314"/>
      <c r="N295" s="314" t="s">
        <v>298</v>
      </c>
      <c r="O295" s="314" t="s">
        <v>459</v>
      </c>
      <c r="P295" s="91" t="s">
        <v>299</v>
      </c>
      <c r="Q295" s="91" t="s">
        <v>299</v>
      </c>
      <c r="R295" s="91" t="s">
        <v>299</v>
      </c>
      <c r="S295" s="91" t="s">
        <v>299</v>
      </c>
      <c r="T295" s="91" t="s">
        <v>299</v>
      </c>
      <c r="U295" s="91" t="s">
        <v>299</v>
      </c>
      <c r="V295" s="91"/>
      <c r="W295" s="7"/>
      <c r="X295" s="7"/>
      <c r="Y295" s="7"/>
      <c r="Z295" s="7"/>
    </row>
    <row r="296" spans="1:26" s="13" customFormat="1" ht="38.25">
      <c r="A296" s="7" t="s">
        <v>122</v>
      </c>
      <c r="B296" s="91" t="s">
        <v>278</v>
      </c>
      <c r="C296" s="91" t="s">
        <v>279</v>
      </c>
      <c r="D296" s="7" t="s">
        <v>125</v>
      </c>
      <c r="E296" s="123" t="s">
        <v>126</v>
      </c>
      <c r="F296" s="165" t="s">
        <v>126</v>
      </c>
      <c r="G296" s="448">
        <v>2009</v>
      </c>
      <c r="H296" s="197">
        <v>9860</v>
      </c>
      <c r="I296" s="7" t="s">
        <v>1009</v>
      </c>
      <c r="J296" s="262"/>
      <c r="K296" s="91" t="s">
        <v>286</v>
      </c>
      <c r="L296" s="91"/>
      <c r="M296" s="91"/>
      <c r="N296" s="91"/>
      <c r="O296" s="314" t="s">
        <v>459</v>
      </c>
      <c r="P296" s="91" t="s">
        <v>127</v>
      </c>
      <c r="Q296" s="91"/>
      <c r="R296" s="91"/>
      <c r="S296" s="91"/>
      <c r="T296" s="91"/>
      <c r="U296" s="91"/>
      <c r="V296" s="91"/>
      <c r="W296" s="7"/>
      <c r="X296" s="7"/>
      <c r="Y296" s="7"/>
      <c r="Z296" s="7"/>
    </row>
    <row r="297" spans="1:26" s="13" customFormat="1" ht="25.5">
      <c r="A297" s="7" t="s">
        <v>123</v>
      </c>
      <c r="B297" s="91" t="s">
        <v>280</v>
      </c>
      <c r="C297" s="91" t="s">
        <v>281</v>
      </c>
      <c r="D297" s="7" t="s">
        <v>125</v>
      </c>
      <c r="E297" s="123" t="s">
        <v>126</v>
      </c>
      <c r="F297" s="7" t="s">
        <v>126</v>
      </c>
      <c r="G297" s="448"/>
      <c r="H297" s="197">
        <v>43925.77</v>
      </c>
      <c r="I297" s="7" t="s">
        <v>1009</v>
      </c>
      <c r="J297" s="262"/>
      <c r="K297" s="91" t="s">
        <v>292</v>
      </c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7"/>
      <c r="X297" s="7"/>
      <c r="Y297" s="7"/>
      <c r="Z297" s="7"/>
    </row>
    <row r="298" spans="1:26" s="13" customFormat="1" ht="25.5">
      <c r="A298" s="7" t="s">
        <v>124</v>
      </c>
      <c r="B298" s="91" t="s">
        <v>282</v>
      </c>
      <c r="C298" s="91" t="s">
        <v>283</v>
      </c>
      <c r="D298" s="7" t="s">
        <v>125</v>
      </c>
      <c r="E298" s="123" t="s">
        <v>126</v>
      </c>
      <c r="F298" s="7" t="s">
        <v>126</v>
      </c>
      <c r="G298" s="448"/>
      <c r="H298" s="197">
        <v>902308.01</v>
      </c>
      <c r="I298" s="7" t="s">
        <v>1009</v>
      </c>
      <c r="J298" s="262" t="s">
        <v>644</v>
      </c>
      <c r="K298" s="91" t="s">
        <v>292</v>
      </c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7"/>
      <c r="X298" s="7"/>
      <c r="Y298" s="7"/>
      <c r="Z298" s="7"/>
    </row>
    <row r="299" spans="1:26" s="13" customFormat="1">
      <c r="A299" s="7" t="s">
        <v>137</v>
      </c>
      <c r="B299" s="91" t="s">
        <v>211</v>
      </c>
      <c r="C299" s="91"/>
      <c r="D299" s="7" t="s">
        <v>125</v>
      </c>
      <c r="E299" s="123" t="s">
        <v>126</v>
      </c>
      <c r="F299" s="7" t="s">
        <v>126</v>
      </c>
      <c r="G299" s="448"/>
      <c r="H299" s="197">
        <v>61288.36</v>
      </c>
      <c r="I299" s="7" t="s">
        <v>1009</v>
      </c>
      <c r="J299" s="262"/>
      <c r="K299" s="91" t="s">
        <v>292</v>
      </c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s="274" customFormat="1">
      <c r="A300" s="136"/>
      <c r="B300" s="272" t="s">
        <v>41</v>
      </c>
      <c r="C300" s="136"/>
      <c r="D300" s="136"/>
      <c r="E300" s="446"/>
      <c r="F300" s="136"/>
      <c r="G300" s="450"/>
      <c r="H300" s="170">
        <f>SUM(H287:H299)</f>
        <v>22072182.810000002</v>
      </c>
      <c r="I300" s="273"/>
      <c r="J300" s="136"/>
      <c r="K300" s="249"/>
      <c r="L300" s="136"/>
      <c r="M300" s="136"/>
      <c r="N300" s="136"/>
      <c r="O300" s="136"/>
      <c r="P300" s="136"/>
      <c r="Q300" s="136"/>
      <c r="R300" s="136"/>
      <c r="S300" s="136"/>
      <c r="T300" s="136"/>
      <c r="U300" s="136"/>
      <c r="V300" s="136"/>
      <c r="W300" s="136"/>
      <c r="X300" s="136"/>
      <c r="Y300" s="136"/>
      <c r="Z300" s="136"/>
    </row>
    <row r="301" spans="1:26" s="34" customFormat="1">
      <c r="A301" s="530" t="s">
        <v>174</v>
      </c>
      <c r="B301" s="531"/>
      <c r="C301" s="531"/>
      <c r="D301" s="531"/>
      <c r="E301" s="531"/>
      <c r="F301" s="532"/>
      <c r="G301" s="423"/>
      <c r="H301" s="486"/>
      <c r="I301" s="423"/>
      <c r="J301" s="423"/>
      <c r="K301" s="423"/>
      <c r="L301" s="423"/>
      <c r="M301" s="423"/>
      <c r="N301" s="423"/>
      <c r="O301" s="423"/>
      <c r="P301" s="423"/>
      <c r="Q301" s="423"/>
      <c r="R301" s="423"/>
      <c r="S301" s="423"/>
      <c r="T301" s="423"/>
      <c r="U301" s="423"/>
      <c r="V301" s="423"/>
      <c r="W301" s="423"/>
      <c r="X301" s="423"/>
      <c r="Y301" s="423"/>
      <c r="Z301" s="423"/>
    </row>
    <row r="302" spans="1:26" s="13" customFormat="1" ht="25.5">
      <c r="A302" s="7" t="s">
        <v>113</v>
      </c>
      <c r="B302" s="91" t="s">
        <v>324</v>
      </c>
      <c r="C302" s="261" t="s">
        <v>551</v>
      </c>
      <c r="D302" s="7" t="s">
        <v>125</v>
      </c>
      <c r="E302" s="123" t="s">
        <v>126</v>
      </c>
      <c r="F302" s="7"/>
      <c r="G302" s="448"/>
      <c r="H302" s="285">
        <v>88923.1</v>
      </c>
      <c r="I302" s="7" t="s">
        <v>1009</v>
      </c>
      <c r="J302" s="419" t="s">
        <v>367</v>
      </c>
      <c r="K302" s="91" t="s">
        <v>368</v>
      </c>
      <c r="L302" s="91"/>
      <c r="M302" s="91"/>
      <c r="N302" s="91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s="13" customFormat="1" ht="25.5">
      <c r="A303" s="7" t="s">
        <v>114</v>
      </c>
      <c r="B303" s="91" t="s">
        <v>325</v>
      </c>
      <c r="C303" s="261" t="s">
        <v>552</v>
      </c>
      <c r="D303" s="7" t="s">
        <v>131</v>
      </c>
      <c r="E303" s="123" t="s">
        <v>133</v>
      </c>
      <c r="F303" s="7"/>
      <c r="G303" s="448"/>
      <c r="H303" s="285">
        <v>1246369</v>
      </c>
      <c r="I303" s="7" t="s">
        <v>1009</v>
      </c>
      <c r="J303" s="262" t="s">
        <v>369</v>
      </c>
      <c r="K303" s="91" t="s">
        <v>368</v>
      </c>
      <c r="L303" s="91"/>
      <c r="M303" s="91"/>
      <c r="N303" s="91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50"/>
    </row>
    <row r="304" spans="1:26" s="13" customFormat="1" ht="25.5">
      <c r="A304" s="7" t="s">
        <v>115</v>
      </c>
      <c r="B304" s="91" t="s">
        <v>326</v>
      </c>
      <c r="C304" s="261" t="s">
        <v>553</v>
      </c>
      <c r="D304" s="7"/>
      <c r="E304" s="123"/>
      <c r="F304" s="7"/>
      <c r="G304" s="448"/>
      <c r="H304" s="285">
        <v>383416.87</v>
      </c>
      <c r="I304" s="7" t="s">
        <v>1009</v>
      </c>
      <c r="J304" s="262"/>
      <c r="K304" s="91" t="s">
        <v>368</v>
      </c>
      <c r="L304" s="91"/>
      <c r="M304" s="91"/>
      <c r="N304" s="91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50"/>
    </row>
    <row r="305" spans="1:26" s="13" customFormat="1" ht="25.5">
      <c r="A305" s="7" t="s">
        <v>116</v>
      </c>
      <c r="B305" s="91" t="s">
        <v>327</v>
      </c>
      <c r="C305" s="261" t="s">
        <v>554</v>
      </c>
      <c r="D305" s="7"/>
      <c r="E305" s="123"/>
      <c r="F305" s="7"/>
      <c r="G305" s="448"/>
      <c r="H305" s="285">
        <v>1432676.41</v>
      </c>
      <c r="I305" s="7" t="s">
        <v>1009</v>
      </c>
      <c r="J305" s="262"/>
      <c r="K305" s="91" t="s">
        <v>368</v>
      </c>
      <c r="L305" s="91"/>
      <c r="M305" s="91"/>
      <c r="N305" s="91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50"/>
    </row>
    <row r="306" spans="1:26" s="13" customFormat="1" ht="25.5">
      <c r="A306" s="7" t="s">
        <v>117</v>
      </c>
      <c r="B306" s="91" t="s">
        <v>328</v>
      </c>
      <c r="C306" s="261" t="s">
        <v>332</v>
      </c>
      <c r="D306" s="7"/>
      <c r="E306" s="123"/>
      <c r="F306" s="7"/>
      <c r="G306" s="448"/>
      <c r="H306" s="285">
        <v>261461.35</v>
      </c>
      <c r="I306" s="7" t="s">
        <v>1009</v>
      </c>
      <c r="J306" s="262"/>
      <c r="K306" s="91" t="s">
        <v>368</v>
      </c>
      <c r="L306" s="91"/>
      <c r="M306" s="91"/>
      <c r="N306" s="91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50"/>
    </row>
    <row r="307" spans="1:26" s="13" customFormat="1" ht="25.5">
      <c r="A307" s="7" t="s">
        <v>118</v>
      </c>
      <c r="B307" s="91" t="s">
        <v>329</v>
      </c>
      <c r="C307" s="261" t="s">
        <v>555</v>
      </c>
      <c r="D307" s="7"/>
      <c r="E307" s="123"/>
      <c r="F307" s="7"/>
      <c r="G307" s="448"/>
      <c r="H307" s="285">
        <v>142703.57999999999</v>
      </c>
      <c r="I307" s="7" t="s">
        <v>1009</v>
      </c>
      <c r="J307" s="262"/>
      <c r="K307" s="91" t="s">
        <v>368</v>
      </c>
      <c r="L307" s="91"/>
      <c r="M307" s="91"/>
      <c r="N307" s="91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50"/>
    </row>
    <row r="308" spans="1:26" s="13" customFormat="1" ht="25.5">
      <c r="A308" s="7" t="s">
        <v>119</v>
      </c>
      <c r="B308" s="91" t="s">
        <v>330</v>
      </c>
      <c r="C308" s="263" t="s">
        <v>556</v>
      </c>
      <c r="D308" s="7"/>
      <c r="E308" s="123"/>
      <c r="F308" s="7"/>
      <c r="G308" s="448"/>
      <c r="H308" s="285">
        <v>136584.39000000001</v>
      </c>
      <c r="I308" s="7" t="s">
        <v>1009</v>
      </c>
      <c r="J308" s="262"/>
      <c r="K308" s="91" t="s">
        <v>368</v>
      </c>
      <c r="L308" s="91"/>
      <c r="M308" s="91"/>
      <c r="N308" s="91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50"/>
    </row>
    <row r="309" spans="1:26" s="13" customFormat="1" ht="25.5">
      <c r="A309" s="7" t="s">
        <v>120</v>
      </c>
      <c r="B309" s="91" t="s">
        <v>331</v>
      </c>
      <c r="C309" s="263" t="s">
        <v>557</v>
      </c>
      <c r="D309" s="7"/>
      <c r="E309" s="123"/>
      <c r="F309" s="7"/>
      <c r="G309" s="448"/>
      <c r="H309" s="285">
        <v>93411.56</v>
      </c>
      <c r="I309" s="7" t="s">
        <v>1009</v>
      </c>
      <c r="J309" s="262"/>
      <c r="K309" s="91" t="s">
        <v>368</v>
      </c>
      <c r="L309" s="91"/>
      <c r="M309" s="91"/>
      <c r="N309" s="91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50"/>
    </row>
    <row r="310" spans="1:26" s="13" customFormat="1" ht="25.5">
      <c r="A310" s="7" t="s">
        <v>121</v>
      </c>
      <c r="B310" s="91" t="s">
        <v>522</v>
      </c>
      <c r="C310" s="261" t="s">
        <v>523</v>
      </c>
      <c r="D310" s="7"/>
      <c r="E310" s="123"/>
      <c r="F310" s="7"/>
      <c r="G310" s="448"/>
      <c r="H310" s="285">
        <v>41266</v>
      </c>
      <c r="I310" s="7" t="s">
        <v>1009</v>
      </c>
      <c r="J310" s="262"/>
      <c r="K310" s="91" t="s">
        <v>368</v>
      </c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7"/>
      <c r="W310" s="97"/>
      <c r="X310" s="97"/>
      <c r="Y310" s="97"/>
      <c r="Z310" s="50"/>
    </row>
    <row r="311" spans="1:26" s="13" customFormat="1" ht="25.5">
      <c r="A311" s="7" t="s">
        <v>122</v>
      </c>
      <c r="B311" s="91" t="s">
        <v>333</v>
      </c>
      <c r="C311" s="261" t="s">
        <v>334</v>
      </c>
      <c r="D311" s="7"/>
      <c r="E311" s="123"/>
      <c r="F311" s="7"/>
      <c r="G311" s="448"/>
      <c r="H311" s="285">
        <v>241846.59</v>
      </c>
      <c r="I311" s="7" t="s">
        <v>1009</v>
      </c>
      <c r="J311" s="262"/>
      <c r="K311" s="91"/>
      <c r="L311" s="91"/>
      <c r="M311" s="91"/>
      <c r="N311" s="91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50"/>
    </row>
    <row r="312" spans="1:26" s="13" customFormat="1">
      <c r="A312" s="7" t="s">
        <v>123</v>
      </c>
      <c r="B312" s="91" t="s">
        <v>335</v>
      </c>
      <c r="C312" s="261" t="s">
        <v>336</v>
      </c>
      <c r="D312" s="7"/>
      <c r="E312" s="123"/>
      <c r="F312" s="7"/>
      <c r="G312" s="448"/>
      <c r="H312" s="285">
        <v>60588</v>
      </c>
      <c r="I312" s="7" t="s">
        <v>1009</v>
      </c>
      <c r="J312" s="262"/>
      <c r="K312" s="91"/>
      <c r="L312" s="91"/>
      <c r="M312" s="91"/>
      <c r="N312" s="91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50"/>
    </row>
    <row r="313" spans="1:26" s="13" customFormat="1" ht="25.5">
      <c r="A313" s="7" t="s">
        <v>124</v>
      </c>
      <c r="B313" s="91" t="s">
        <v>337</v>
      </c>
      <c r="C313" s="261" t="s">
        <v>338</v>
      </c>
      <c r="D313" s="7"/>
      <c r="E313" s="123"/>
      <c r="F313" s="7"/>
      <c r="G313" s="448"/>
      <c r="H313" s="285">
        <v>106461</v>
      </c>
      <c r="I313" s="7" t="s">
        <v>1009</v>
      </c>
      <c r="J313" s="262"/>
      <c r="K313" s="91" t="s">
        <v>370</v>
      </c>
      <c r="L313" s="91"/>
      <c r="M313" s="91"/>
      <c r="N313" s="91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50"/>
    </row>
    <row r="314" spans="1:26" s="13" customFormat="1" ht="25.5">
      <c r="A314" s="7" t="s">
        <v>137</v>
      </c>
      <c r="B314" s="91" t="s">
        <v>339</v>
      </c>
      <c r="C314" s="261" t="s">
        <v>558</v>
      </c>
      <c r="D314" s="7"/>
      <c r="E314" s="123"/>
      <c r="F314" s="7"/>
      <c r="G314" s="448"/>
      <c r="H314" s="285">
        <v>93519.75</v>
      </c>
      <c r="I314" s="7" t="s">
        <v>1009</v>
      </c>
      <c r="J314" s="262"/>
      <c r="K314" s="91" t="s">
        <v>370</v>
      </c>
      <c r="L314" s="91"/>
      <c r="M314" s="91"/>
      <c r="N314" s="91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50"/>
    </row>
    <row r="315" spans="1:26" s="13" customFormat="1" ht="25.5">
      <c r="A315" s="7" t="s">
        <v>138</v>
      </c>
      <c r="B315" s="91" t="s">
        <v>337</v>
      </c>
      <c r="C315" s="261" t="s">
        <v>559</v>
      </c>
      <c r="D315" s="7"/>
      <c r="E315" s="123"/>
      <c r="F315" s="7"/>
      <c r="G315" s="448"/>
      <c r="H315" s="285">
        <v>73552</v>
      </c>
      <c r="I315" s="7" t="s">
        <v>1009</v>
      </c>
      <c r="J315" s="262"/>
      <c r="K315" s="91" t="s">
        <v>370</v>
      </c>
      <c r="L315" s="91"/>
      <c r="M315" s="91"/>
      <c r="N315" s="91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50"/>
    </row>
    <row r="316" spans="1:26" s="13" customFormat="1" ht="25.5">
      <c r="A316" s="7" t="s">
        <v>139</v>
      </c>
      <c r="B316" s="91" t="s">
        <v>340</v>
      </c>
      <c r="C316" s="261" t="s">
        <v>560</v>
      </c>
      <c r="D316" s="7"/>
      <c r="E316" s="123"/>
      <c r="F316" s="7"/>
      <c r="G316" s="448"/>
      <c r="H316" s="285">
        <f>247057.69</f>
        <v>247057.69</v>
      </c>
      <c r="I316" s="7" t="s">
        <v>1009</v>
      </c>
      <c r="J316" s="262"/>
      <c r="K316" s="91" t="s">
        <v>370</v>
      </c>
      <c r="L316" s="91"/>
      <c r="M316" s="91"/>
      <c r="N316" s="91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50"/>
    </row>
    <row r="317" spans="1:26" s="13" customFormat="1" ht="25.5">
      <c r="A317" s="7" t="s">
        <v>1010</v>
      </c>
      <c r="B317" s="91" t="s">
        <v>340</v>
      </c>
      <c r="C317" s="261" t="s">
        <v>561</v>
      </c>
      <c r="D317" s="7"/>
      <c r="E317" s="123"/>
      <c r="F317" s="7"/>
      <c r="G317" s="448"/>
      <c r="H317" s="285">
        <f>231013.3+205364</f>
        <v>436377.3</v>
      </c>
      <c r="I317" s="7" t="s">
        <v>1009</v>
      </c>
      <c r="J317" s="262"/>
      <c r="K317" s="91" t="s">
        <v>370</v>
      </c>
      <c r="L317" s="91"/>
      <c r="M317" s="91"/>
      <c r="N317" s="91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50"/>
    </row>
    <row r="318" spans="1:26" s="13" customFormat="1" ht="25.5">
      <c r="A318" s="7" t="s">
        <v>1011</v>
      </c>
      <c r="B318" s="91" t="s">
        <v>341</v>
      </c>
      <c r="C318" s="261" t="s">
        <v>562</v>
      </c>
      <c r="D318" s="7"/>
      <c r="E318" s="123"/>
      <c r="F318" s="7"/>
      <c r="G318" s="448"/>
      <c r="H318" s="285">
        <v>129013.85</v>
      </c>
      <c r="I318" s="7" t="s">
        <v>1009</v>
      </c>
      <c r="J318" s="262"/>
      <c r="K318" s="91" t="s">
        <v>370</v>
      </c>
      <c r="L318" s="91"/>
      <c r="M318" s="91"/>
      <c r="N318" s="91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50"/>
    </row>
    <row r="319" spans="1:26" s="13" customFormat="1" ht="25.5">
      <c r="A319" s="7" t="s">
        <v>1012</v>
      </c>
      <c r="B319" s="91" t="s">
        <v>584</v>
      </c>
      <c r="C319" s="261" t="s">
        <v>563</v>
      </c>
      <c r="D319" s="7"/>
      <c r="E319" s="123"/>
      <c r="F319" s="7"/>
      <c r="G319" s="448"/>
      <c r="H319" s="285">
        <v>92864.26</v>
      </c>
      <c r="I319" s="7" t="s">
        <v>1009</v>
      </c>
      <c r="J319" s="262"/>
      <c r="K319" s="91" t="s">
        <v>371</v>
      </c>
      <c r="L319" s="91"/>
      <c r="M319" s="91"/>
      <c r="N319" s="91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50"/>
    </row>
    <row r="320" spans="1:26" s="13" customFormat="1" ht="25.5">
      <c r="A320" s="7" t="s">
        <v>1013</v>
      </c>
      <c r="B320" s="91" t="s">
        <v>342</v>
      </c>
      <c r="C320" s="261" t="s">
        <v>564</v>
      </c>
      <c r="D320" s="7"/>
      <c r="E320" s="123"/>
      <c r="F320" s="7"/>
      <c r="G320" s="448"/>
      <c r="H320" s="285">
        <v>22437.72</v>
      </c>
      <c r="I320" s="7" t="s">
        <v>1009</v>
      </c>
      <c r="J320" s="262"/>
      <c r="K320" s="91" t="s">
        <v>370</v>
      </c>
      <c r="L320" s="91"/>
      <c r="M320" s="91"/>
      <c r="N320" s="91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50"/>
    </row>
    <row r="321" spans="1:26" s="13" customFormat="1" ht="25.5">
      <c r="A321" s="7" t="s">
        <v>1014</v>
      </c>
      <c r="B321" s="91" t="s">
        <v>343</v>
      </c>
      <c r="C321" s="261" t="s">
        <v>565</v>
      </c>
      <c r="D321" s="7"/>
      <c r="E321" s="123"/>
      <c r="F321" s="7"/>
      <c r="G321" s="448"/>
      <c r="H321" s="285">
        <v>85234.3</v>
      </c>
      <c r="I321" s="7" t="s">
        <v>1009</v>
      </c>
      <c r="J321" s="262"/>
      <c r="K321" s="91" t="s">
        <v>370</v>
      </c>
      <c r="L321" s="91"/>
      <c r="M321" s="91"/>
      <c r="N321" s="91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50"/>
    </row>
    <row r="322" spans="1:26" s="13" customFormat="1" ht="25.5">
      <c r="A322" s="7" t="s">
        <v>1015</v>
      </c>
      <c r="B322" s="91" t="s">
        <v>344</v>
      </c>
      <c r="C322" s="263" t="s">
        <v>345</v>
      </c>
      <c r="D322" s="7"/>
      <c r="E322" s="123"/>
      <c r="F322" s="7"/>
      <c r="G322" s="448"/>
      <c r="H322" s="285">
        <v>47555</v>
      </c>
      <c r="I322" s="7" t="s">
        <v>1009</v>
      </c>
      <c r="J322" s="262"/>
      <c r="K322" s="91" t="s">
        <v>370</v>
      </c>
      <c r="L322" s="91"/>
      <c r="M322" s="91"/>
      <c r="N322" s="91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50"/>
    </row>
    <row r="323" spans="1:26" s="13" customFormat="1">
      <c r="A323" s="7" t="s">
        <v>1016</v>
      </c>
      <c r="B323" s="91" t="s">
        <v>132</v>
      </c>
      <c r="C323" s="261" t="s">
        <v>566</v>
      </c>
      <c r="D323" s="7"/>
      <c r="E323" s="123"/>
      <c r="F323" s="7"/>
      <c r="G323" s="448"/>
      <c r="H323" s="285">
        <f>194434+18783.68+770.68+2828.4</f>
        <v>216816.75999999998</v>
      </c>
      <c r="I323" s="7" t="s">
        <v>1009</v>
      </c>
      <c r="J323" s="262"/>
      <c r="K323" s="91"/>
      <c r="L323" s="91"/>
      <c r="M323" s="91"/>
      <c r="N323" s="91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50"/>
    </row>
    <row r="324" spans="1:26" s="13" customFormat="1" ht="25.5">
      <c r="A324" s="7" t="s">
        <v>1017</v>
      </c>
      <c r="B324" s="91" t="s">
        <v>346</v>
      </c>
      <c r="C324" s="261" t="s">
        <v>567</v>
      </c>
      <c r="D324" s="7"/>
      <c r="E324" s="123"/>
      <c r="F324" s="7"/>
      <c r="G324" s="448"/>
      <c r="H324" s="285">
        <v>48783.28</v>
      </c>
      <c r="I324" s="7" t="s">
        <v>1009</v>
      </c>
      <c r="J324" s="262"/>
      <c r="K324" s="91" t="s">
        <v>370</v>
      </c>
      <c r="L324" s="91"/>
      <c r="M324" s="91"/>
      <c r="N324" s="91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50"/>
    </row>
    <row r="325" spans="1:26" s="13" customFormat="1">
      <c r="A325" s="7" t="s">
        <v>1018</v>
      </c>
      <c r="B325" s="91" t="s">
        <v>347</v>
      </c>
      <c r="C325" s="261" t="s">
        <v>568</v>
      </c>
      <c r="D325" s="7"/>
      <c r="E325" s="123"/>
      <c r="F325" s="7"/>
      <c r="G325" s="448"/>
      <c r="H325" s="285">
        <v>1990.64</v>
      </c>
      <c r="I325" s="7" t="s">
        <v>1009</v>
      </c>
      <c r="J325" s="262"/>
      <c r="K325" s="91" t="s">
        <v>372</v>
      </c>
      <c r="L325" s="91"/>
      <c r="M325" s="91"/>
      <c r="N325" s="91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50"/>
    </row>
    <row r="326" spans="1:26" s="13" customFormat="1">
      <c r="A326" s="7" t="s">
        <v>1019</v>
      </c>
      <c r="B326" s="91" t="s">
        <v>348</v>
      </c>
      <c r="C326" s="261" t="s">
        <v>569</v>
      </c>
      <c r="D326" s="7"/>
      <c r="E326" s="123"/>
      <c r="F326" s="7"/>
      <c r="G326" s="448"/>
      <c r="H326" s="285">
        <v>5485.48</v>
      </c>
      <c r="I326" s="7" t="s">
        <v>1009</v>
      </c>
      <c r="J326" s="262"/>
      <c r="K326" s="91" t="s">
        <v>372</v>
      </c>
      <c r="L326" s="91"/>
      <c r="M326" s="91"/>
      <c r="N326" s="91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50"/>
    </row>
    <row r="327" spans="1:26" s="13" customFormat="1">
      <c r="A327" s="7" t="s">
        <v>1020</v>
      </c>
      <c r="B327" s="91" t="s">
        <v>585</v>
      </c>
      <c r="C327" s="261" t="s">
        <v>570</v>
      </c>
      <c r="D327" s="7"/>
      <c r="E327" s="123"/>
      <c r="F327" s="7"/>
      <c r="G327" s="448"/>
      <c r="H327" s="285">
        <v>6233.86</v>
      </c>
      <c r="I327" s="7" t="s">
        <v>1009</v>
      </c>
      <c r="J327" s="262"/>
      <c r="K327" s="91" t="s">
        <v>372</v>
      </c>
      <c r="L327" s="91"/>
      <c r="M327" s="91"/>
      <c r="N327" s="91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50"/>
    </row>
    <row r="328" spans="1:26" s="13" customFormat="1">
      <c r="A328" s="7" t="s">
        <v>1021</v>
      </c>
      <c r="B328" s="91" t="s">
        <v>349</v>
      </c>
      <c r="C328" s="261" t="s">
        <v>571</v>
      </c>
      <c r="D328" s="7"/>
      <c r="E328" s="123"/>
      <c r="F328" s="7"/>
      <c r="G328" s="448"/>
      <c r="H328" s="285">
        <v>1577.93</v>
      </c>
      <c r="I328" s="7" t="s">
        <v>1009</v>
      </c>
      <c r="J328" s="262"/>
      <c r="K328" s="91" t="s">
        <v>373</v>
      </c>
      <c r="L328" s="91"/>
      <c r="M328" s="91"/>
      <c r="N328" s="91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50"/>
    </row>
    <row r="329" spans="1:26" s="13" customFormat="1" ht="25.5">
      <c r="A329" s="7" t="s">
        <v>1022</v>
      </c>
      <c r="B329" s="91" t="s">
        <v>350</v>
      </c>
      <c r="C329" s="261" t="s">
        <v>572</v>
      </c>
      <c r="D329" s="7" t="s">
        <v>131</v>
      </c>
      <c r="E329" s="123"/>
      <c r="F329" s="7"/>
      <c r="G329" s="448"/>
      <c r="H329" s="285">
        <v>585197.35</v>
      </c>
      <c r="I329" s="7" t="s">
        <v>1009</v>
      </c>
      <c r="J329" s="262" t="s">
        <v>374</v>
      </c>
      <c r="K329" s="91" t="s">
        <v>375</v>
      </c>
      <c r="L329" s="91"/>
      <c r="M329" s="91"/>
      <c r="N329" s="91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50"/>
    </row>
    <row r="330" spans="1:26" s="13" customFormat="1" ht="25.5">
      <c r="A330" s="7" t="s">
        <v>1023</v>
      </c>
      <c r="B330" s="91" t="s">
        <v>351</v>
      </c>
      <c r="C330" s="261" t="s">
        <v>573</v>
      </c>
      <c r="D330" s="7"/>
      <c r="E330" s="123"/>
      <c r="F330" s="7"/>
      <c r="G330" s="448"/>
      <c r="H330" s="285">
        <v>253516.41</v>
      </c>
      <c r="I330" s="7" t="s">
        <v>1009</v>
      </c>
      <c r="J330" s="262" t="s">
        <v>377</v>
      </c>
      <c r="K330" s="91" t="s">
        <v>376</v>
      </c>
      <c r="L330" s="91"/>
      <c r="M330" s="91"/>
      <c r="N330" s="91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50"/>
    </row>
    <row r="331" spans="1:26" s="13" customFormat="1" ht="25.5">
      <c r="A331" s="7" t="s">
        <v>1024</v>
      </c>
      <c r="B331" s="91" t="s">
        <v>352</v>
      </c>
      <c r="C331" s="261" t="s">
        <v>574</v>
      </c>
      <c r="D331" s="7"/>
      <c r="E331" s="123"/>
      <c r="F331" s="7"/>
      <c r="G331" s="448"/>
      <c r="H331" s="285">
        <f>10500+32391.84+150057.45+111610</f>
        <v>304559.29000000004</v>
      </c>
      <c r="I331" s="7" t="s">
        <v>1009</v>
      </c>
      <c r="J331" s="262"/>
      <c r="K331" s="91" t="s">
        <v>579</v>
      </c>
      <c r="L331" s="91"/>
      <c r="M331" s="91"/>
      <c r="N331" s="91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50"/>
    </row>
    <row r="332" spans="1:26" s="13" customFormat="1" ht="25.5">
      <c r="A332" s="7" t="s">
        <v>1025</v>
      </c>
      <c r="B332" s="91" t="s">
        <v>524</v>
      </c>
      <c r="C332" s="261" t="s">
        <v>525</v>
      </c>
      <c r="D332" s="7"/>
      <c r="E332" s="123"/>
      <c r="F332" s="7"/>
      <c r="G332" s="448"/>
      <c r="H332" s="285">
        <v>75230.33</v>
      </c>
      <c r="I332" s="7" t="s">
        <v>1009</v>
      </c>
      <c r="J332" s="262"/>
      <c r="K332" s="91" t="s">
        <v>580</v>
      </c>
      <c r="L332" s="91"/>
      <c r="M332" s="91"/>
      <c r="N332" s="91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50"/>
    </row>
    <row r="333" spans="1:26" s="13" customFormat="1" ht="25.5">
      <c r="A333" s="7" t="s">
        <v>1026</v>
      </c>
      <c r="B333" s="91" t="s">
        <v>526</v>
      </c>
      <c r="C333" s="261" t="s">
        <v>527</v>
      </c>
      <c r="D333" s="7"/>
      <c r="E333" s="123"/>
      <c r="F333" s="7"/>
      <c r="G333" s="448"/>
      <c r="H333" s="285">
        <v>27500.74</v>
      </c>
      <c r="I333" s="7" t="s">
        <v>1009</v>
      </c>
      <c r="J333" s="262"/>
      <c r="K333" s="91" t="s">
        <v>580</v>
      </c>
      <c r="L333" s="91"/>
      <c r="M333" s="91"/>
      <c r="N333" s="91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50"/>
    </row>
    <row r="334" spans="1:26" s="13" customFormat="1">
      <c r="A334" s="7" t="s">
        <v>1027</v>
      </c>
      <c r="B334" s="91" t="s">
        <v>353</v>
      </c>
      <c r="C334" s="261" t="s">
        <v>354</v>
      </c>
      <c r="D334" s="7"/>
      <c r="E334" s="123"/>
      <c r="F334" s="7"/>
      <c r="G334" s="448"/>
      <c r="H334" s="285">
        <v>72361.78</v>
      </c>
      <c r="I334" s="7" t="s">
        <v>1009</v>
      </c>
      <c r="J334" s="262"/>
      <c r="K334" s="91" t="s">
        <v>378</v>
      </c>
      <c r="L334" s="91"/>
      <c r="M334" s="91"/>
      <c r="N334" s="91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50"/>
    </row>
    <row r="335" spans="1:26" s="13" customFormat="1">
      <c r="A335" s="7" t="s">
        <v>1028</v>
      </c>
      <c r="B335" s="91" t="s">
        <v>355</v>
      </c>
      <c r="C335" s="261" t="s">
        <v>356</v>
      </c>
      <c r="D335" s="7"/>
      <c r="E335" s="123"/>
      <c r="F335" s="7"/>
      <c r="G335" s="448"/>
      <c r="H335" s="285">
        <v>21011.41</v>
      </c>
      <c r="I335" s="7" t="s">
        <v>1009</v>
      </c>
      <c r="J335" s="262"/>
      <c r="K335" s="91"/>
      <c r="L335" s="91"/>
      <c r="M335" s="91"/>
      <c r="N335" s="91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50"/>
    </row>
    <row r="336" spans="1:26" s="13" customFormat="1">
      <c r="A336" s="7" t="s">
        <v>1029</v>
      </c>
      <c r="B336" s="91" t="s">
        <v>357</v>
      </c>
      <c r="C336" s="261" t="s">
        <v>358</v>
      </c>
      <c r="D336" s="7"/>
      <c r="E336" s="123"/>
      <c r="F336" s="7"/>
      <c r="G336" s="448"/>
      <c r="H336" s="285">
        <v>23422.01</v>
      </c>
      <c r="I336" s="7" t="s">
        <v>1009</v>
      </c>
      <c r="J336" s="262"/>
      <c r="K336" s="91" t="s">
        <v>379</v>
      </c>
      <c r="L336" s="91"/>
      <c r="M336" s="91"/>
      <c r="N336" s="91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50"/>
    </row>
    <row r="337" spans="1:26" s="13" customFormat="1">
      <c r="A337" s="7" t="s">
        <v>1030</v>
      </c>
      <c r="B337" s="91" t="s">
        <v>359</v>
      </c>
      <c r="C337" s="261" t="s">
        <v>575</v>
      </c>
      <c r="D337" s="7"/>
      <c r="E337" s="123"/>
      <c r="F337" s="7"/>
      <c r="G337" s="448"/>
      <c r="H337" s="285">
        <f>4469.89+10012.191+1196.34</f>
        <v>15678.421000000002</v>
      </c>
      <c r="I337" s="7" t="s">
        <v>1009</v>
      </c>
      <c r="J337" s="262"/>
      <c r="K337" s="91" t="s">
        <v>379</v>
      </c>
      <c r="L337" s="91"/>
      <c r="M337" s="91"/>
      <c r="N337" s="91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50"/>
    </row>
    <row r="338" spans="1:26" s="13" customFormat="1">
      <c r="A338" s="7" t="s">
        <v>1031</v>
      </c>
      <c r="B338" s="91" t="s">
        <v>187</v>
      </c>
      <c r="C338" s="261" t="s">
        <v>528</v>
      </c>
      <c r="D338" s="7"/>
      <c r="E338" s="123"/>
      <c r="F338" s="7"/>
      <c r="G338" s="448"/>
      <c r="H338" s="285">
        <v>195780.76</v>
      </c>
      <c r="I338" s="7" t="s">
        <v>1009</v>
      </c>
      <c r="J338" s="262"/>
      <c r="K338" s="91" t="s">
        <v>581</v>
      </c>
      <c r="L338" s="91"/>
      <c r="M338" s="91"/>
      <c r="N338" s="91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50"/>
    </row>
    <row r="339" spans="1:26" s="13" customFormat="1" ht="25.5">
      <c r="A339" s="7" t="s">
        <v>1032</v>
      </c>
      <c r="B339" s="91" t="s">
        <v>529</v>
      </c>
      <c r="C339" s="261" t="s">
        <v>530</v>
      </c>
      <c r="D339" s="7"/>
      <c r="E339" s="123"/>
      <c r="F339" s="7"/>
      <c r="G339" s="448"/>
      <c r="H339" s="285">
        <v>90701.93</v>
      </c>
      <c r="I339" s="7" t="s">
        <v>1009</v>
      </c>
      <c r="J339" s="262"/>
      <c r="K339" s="91"/>
      <c r="L339" s="91"/>
      <c r="M339" s="91"/>
      <c r="N339" s="91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50"/>
    </row>
    <row r="340" spans="1:26" s="13" customFormat="1">
      <c r="A340" s="7" t="s">
        <v>1033</v>
      </c>
      <c r="B340" s="91" t="s">
        <v>360</v>
      </c>
      <c r="C340" s="261" t="s">
        <v>361</v>
      </c>
      <c r="D340" s="7"/>
      <c r="E340" s="123"/>
      <c r="F340" s="7"/>
      <c r="G340" s="448"/>
      <c r="H340" s="285">
        <v>195324.28</v>
      </c>
      <c r="I340" s="7" t="s">
        <v>1009</v>
      </c>
      <c r="J340" s="262"/>
      <c r="K340" s="91" t="s">
        <v>380</v>
      </c>
      <c r="L340" s="91"/>
      <c r="M340" s="91"/>
      <c r="N340" s="91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50"/>
    </row>
    <row r="341" spans="1:26" s="13" customFormat="1" ht="25.5">
      <c r="A341" s="7" t="s">
        <v>1034</v>
      </c>
      <c r="B341" s="91" t="s">
        <v>362</v>
      </c>
      <c r="C341" s="261" t="s">
        <v>576</v>
      </c>
      <c r="D341" s="7"/>
      <c r="E341" s="123"/>
      <c r="F341" s="7"/>
      <c r="G341" s="448"/>
      <c r="H341" s="285">
        <v>122688.5</v>
      </c>
      <c r="I341" s="7" t="s">
        <v>1009</v>
      </c>
      <c r="J341" s="262"/>
      <c r="K341" s="91" t="s">
        <v>380</v>
      </c>
      <c r="L341" s="91"/>
      <c r="M341" s="91"/>
      <c r="N341" s="91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50"/>
    </row>
    <row r="342" spans="1:26" s="13" customFormat="1" ht="25.5">
      <c r="A342" s="7" t="s">
        <v>1035</v>
      </c>
      <c r="B342" s="91" t="s">
        <v>363</v>
      </c>
      <c r="C342" s="261" t="s">
        <v>577</v>
      </c>
      <c r="D342" s="7"/>
      <c r="E342" s="123"/>
      <c r="F342" s="7"/>
      <c r="G342" s="448"/>
      <c r="H342" s="285">
        <v>124951.7</v>
      </c>
      <c r="I342" s="7" t="s">
        <v>1009</v>
      </c>
      <c r="J342" s="262"/>
      <c r="K342" s="91" t="s">
        <v>381</v>
      </c>
      <c r="L342" s="91"/>
      <c r="M342" s="91"/>
      <c r="N342" s="91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50"/>
    </row>
    <row r="343" spans="1:26" s="13" customFormat="1" ht="25.5">
      <c r="A343" s="7" t="s">
        <v>1036</v>
      </c>
      <c r="B343" s="91" t="s">
        <v>364</v>
      </c>
      <c r="C343" s="261" t="s">
        <v>578</v>
      </c>
      <c r="D343" s="7"/>
      <c r="E343" s="123"/>
      <c r="F343" s="7"/>
      <c r="G343" s="448"/>
      <c r="H343" s="285">
        <v>137042.6</v>
      </c>
      <c r="I343" s="7" t="s">
        <v>1009</v>
      </c>
      <c r="J343" s="262"/>
      <c r="K343" s="91" t="s">
        <v>382</v>
      </c>
      <c r="L343" s="91"/>
      <c r="M343" s="91"/>
      <c r="N343" s="91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50"/>
    </row>
    <row r="344" spans="1:26" s="13" customFormat="1">
      <c r="A344" s="7" t="s">
        <v>1037</v>
      </c>
      <c r="B344" s="91" t="s">
        <v>365</v>
      </c>
      <c r="C344" s="261" t="s">
        <v>366</v>
      </c>
      <c r="D344" s="7"/>
      <c r="E344" s="123"/>
      <c r="F344" s="7"/>
      <c r="G344" s="448"/>
      <c r="H344" s="285">
        <v>96412</v>
      </c>
      <c r="I344" s="7" t="s">
        <v>1009</v>
      </c>
      <c r="J344" s="262"/>
      <c r="K344" s="91"/>
      <c r="L344" s="91"/>
      <c r="M344" s="91"/>
      <c r="N344" s="91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50"/>
    </row>
    <row r="345" spans="1:26" s="13" customFormat="1">
      <c r="A345" s="7" t="s">
        <v>1038</v>
      </c>
      <c r="B345" s="91" t="s">
        <v>531</v>
      </c>
      <c r="C345" s="261" t="s">
        <v>532</v>
      </c>
      <c r="D345" s="7"/>
      <c r="E345" s="123"/>
      <c r="F345" s="7"/>
      <c r="G345" s="448"/>
      <c r="H345" s="285">
        <v>202365.44</v>
      </c>
      <c r="I345" s="7" t="s">
        <v>1009</v>
      </c>
      <c r="J345" s="262"/>
      <c r="K345" s="91" t="s">
        <v>581</v>
      </c>
      <c r="L345" s="91"/>
      <c r="M345" s="91"/>
      <c r="N345" s="91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50"/>
    </row>
    <row r="346" spans="1:26" s="13" customFormat="1">
      <c r="A346" s="7" t="s">
        <v>1039</v>
      </c>
      <c r="B346" s="91" t="s">
        <v>533</v>
      </c>
      <c r="C346" s="261" t="s">
        <v>534</v>
      </c>
      <c r="D346" s="7"/>
      <c r="E346" s="123"/>
      <c r="F346" s="7"/>
      <c r="G346" s="448"/>
      <c r="H346" s="285">
        <v>413484.24</v>
      </c>
      <c r="I346" s="7" t="s">
        <v>1009</v>
      </c>
      <c r="J346" s="262"/>
      <c r="K346" s="91" t="s">
        <v>581</v>
      </c>
      <c r="L346" s="91"/>
      <c r="M346" s="91"/>
      <c r="N346" s="91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50"/>
    </row>
    <row r="347" spans="1:26" s="13" customFormat="1">
      <c r="A347" s="7" t="s">
        <v>1040</v>
      </c>
      <c r="B347" s="91" t="s">
        <v>535</v>
      </c>
      <c r="C347" s="91" t="s">
        <v>536</v>
      </c>
      <c r="D347" s="7"/>
      <c r="E347" s="123"/>
      <c r="F347" s="7"/>
      <c r="G347" s="448"/>
      <c r="H347" s="285">
        <v>474369.25</v>
      </c>
      <c r="I347" s="7" t="s">
        <v>1009</v>
      </c>
      <c r="J347" s="262"/>
      <c r="K347" s="91" t="s">
        <v>581</v>
      </c>
      <c r="L347" s="91"/>
      <c r="M347" s="91"/>
      <c r="N347" s="91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50"/>
    </row>
    <row r="348" spans="1:26" s="13" customFormat="1">
      <c r="A348" s="7" t="s">
        <v>1041</v>
      </c>
      <c r="B348" s="91" t="s">
        <v>537</v>
      </c>
      <c r="C348" s="91" t="s">
        <v>538</v>
      </c>
      <c r="D348" s="7"/>
      <c r="E348" s="123"/>
      <c r="F348" s="7"/>
      <c r="G348" s="448"/>
      <c r="H348" s="285">
        <v>362778.57</v>
      </c>
      <c r="I348" s="7" t="s">
        <v>1009</v>
      </c>
      <c r="J348" s="262"/>
      <c r="K348" s="91" t="s">
        <v>581</v>
      </c>
      <c r="L348" s="91"/>
      <c r="M348" s="91"/>
      <c r="N348" s="91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50"/>
    </row>
    <row r="349" spans="1:26" s="13" customFormat="1">
      <c r="A349" s="7" t="s">
        <v>1042</v>
      </c>
      <c r="B349" s="91" t="s">
        <v>539</v>
      </c>
      <c r="C349" s="91" t="s">
        <v>540</v>
      </c>
      <c r="D349" s="7"/>
      <c r="E349" s="123"/>
      <c r="F349" s="7"/>
      <c r="G349" s="448"/>
      <c r="H349" s="285">
        <v>65152.86</v>
      </c>
      <c r="I349" s="7" t="s">
        <v>1009</v>
      </c>
      <c r="J349" s="262"/>
      <c r="K349" s="91" t="s">
        <v>581</v>
      </c>
      <c r="L349" s="91"/>
      <c r="M349" s="91"/>
      <c r="N349" s="91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50"/>
    </row>
    <row r="350" spans="1:26" s="13" customFormat="1">
      <c r="A350" s="7" t="s">
        <v>1043</v>
      </c>
      <c r="B350" s="91" t="s">
        <v>541</v>
      </c>
      <c r="C350" s="91" t="s">
        <v>542</v>
      </c>
      <c r="D350" s="7"/>
      <c r="E350" s="123"/>
      <c r="F350" s="7"/>
      <c r="G350" s="448"/>
      <c r="H350" s="285">
        <v>86399.13</v>
      </c>
      <c r="I350" s="7" t="s">
        <v>1009</v>
      </c>
      <c r="J350" s="262"/>
      <c r="K350" s="91" t="s">
        <v>582</v>
      </c>
      <c r="L350" s="91"/>
      <c r="M350" s="91"/>
      <c r="N350" s="91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50"/>
    </row>
    <row r="351" spans="1:26" s="13" customFormat="1">
      <c r="A351" s="7" t="s">
        <v>1044</v>
      </c>
      <c r="B351" s="91" t="s">
        <v>543</v>
      </c>
      <c r="C351" s="91" t="s">
        <v>544</v>
      </c>
      <c r="D351" s="7"/>
      <c r="E351" s="123"/>
      <c r="F351" s="7"/>
      <c r="G351" s="448"/>
      <c r="H351" s="285">
        <f>68306.56+40054.21</f>
        <v>108360.76999999999</v>
      </c>
      <c r="I351" s="7" t="s">
        <v>1009</v>
      </c>
      <c r="J351" s="262"/>
      <c r="K351" s="91" t="s">
        <v>583</v>
      </c>
      <c r="L351" s="91"/>
      <c r="M351" s="91"/>
      <c r="N351" s="91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50"/>
    </row>
    <row r="352" spans="1:26" s="13" customFormat="1">
      <c r="A352" s="7" t="s">
        <v>1045</v>
      </c>
      <c r="B352" s="91" t="s">
        <v>545</v>
      </c>
      <c r="C352" s="91" t="s">
        <v>546</v>
      </c>
      <c r="D352" s="7"/>
      <c r="E352" s="123"/>
      <c r="F352" s="7"/>
      <c r="G352" s="448"/>
      <c r="H352" s="285">
        <v>39005.879999999997</v>
      </c>
      <c r="I352" s="7" t="s">
        <v>1009</v>
      </c>
      <c r="J352" s="262"/>
      <c r="K352" s="91" t="s">
        <v>372</v>
      </c>
      <c r="L352" s="91"/>
      <c r="M352" s="91"/>
      <c r="N352" s="91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50"/>
    </row>
    <row r="353" spans="1:26" s="13" customFormat="1">
      <c r="A353" s="7" t="s">
        <v>1046</v>
      </c>
      <c r="B353" s="91" t="s">
        <v>547</v>
      </c>
      <c r="C353" s="91" t="s">
        <v>548</v>
      </c>
      <c r="D353" s="7"/>
      <c r="E353" s="123"/>
      <c r="F353" s="7"/>
      <c r="G353" s="448"/>
      <c r="H353" s="285">
        <v>116006.82</v>
      </c>
      <c r="I353" s="7" t="s">
        <v>1009</v>
      </c>
      <c r="J353" s="262"/>
      <c r="K353" s="91"/>
      <c r="L353" s="91"/>
      <c r="M353" s="91"/>
      <c r="N353" s="91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50"/>
    </row>
    <row r="354" spans="1:26" s="13" customFormat="1">
      <c r="A354" s="7" t="s">
        <v>1047</v>
      </c>
      <c r="B354" s="91" t="s">
        <v>549</v>
      </c>
      <c r="C354" s="91" t="s">
        <v>550</v>
      </c>
      <c r="D354" s="7"/>
      <c r="E354" s="123"/>
      <c r="F354" s="7"/>
      <c r="G354" s="448"/>
      <c r="H354" s="285">
        <f>108100.31+351087.73</f>
        <v>459188.04</v>
      </c>
      <c r="I354" s="7" t="s">
        <v>1009</v>
      </c>
      <c r="J354" s="262"/>
      <c r="K354" s="91"/>
      <c r="L354" s="91"/>
      <c r="M354" s="91"/>
      <c r="N354" s="91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50"/>
    </row>
    <row r="355" spans="1:26" s="3" customFormat="1">
      <c r="A355" s="540" t="s">
        <v>55</v>
      </c>
      <c r="B355" s="536"/>
      <c r="C355" s="425"/>
      <c r="D355" s="425"/>
      <c r="E355" s="425"/>
      <c r="F355" s="425"/>
      <c r="G355" s="426"/>
      <c r="H355" s="289">
        <f>SUM(H302:H354)</f>
        <v>10412698.181</v>
      </c>
      <c r="I355" s="170"/>
      <c r="J355" s="141"/>
      <c r="K355" s="136"/>
      <c r="L355" s="136"/>
      <c r="M355" s="136"/>
      <c r="N355" s="136"/>
      <c r="O355" s="136"/>
      <c r="P355" s="136"/>
      <c r="Q355" s="142"/>
      <c r="R355" s="142"/>
      <c r="S355" s="142"/>
      <c r="T355" s="142"/>
      <c r="U355" s="142"/>
      <c r="V355" s="142"/>
      <c r="W355" s="142"/>
      <c r="X355" s="142"/>
      <c r="Y355" s="142"/>
      <c r="Z355" s="142"/>
    </row>
    <row r="356" spans="1:26" s="34" customFormat="1">
      <c r="A356" s="530" t="s">
        <v>6</v>
      </c>
      <c r="B356" s="531"/>
      <c r="C356" s="531"/>
      <c r="D356" s="531"/>
      <c r="E356" s="532"/>
      <c r="F356" s="423"/>
      <c r="G356" s="423"/>
      <c r="H356" s="486"/>
      <c r="I356" s="423"/>
      <c r="J356" s="423"/>
      <c r="K356" s="423"/>
      <c r="L356" s="423"/>
      <c r="M356" s="423"/>
      <c r="N356" s="423"/>
      <c r="O356" s="423"/>
      <c r="P356" s="423"/>
      <c r="Q356" s="423"/>
      <c r="R356" s="423"/>
      <c r="S356" s="423"/>
      <c r="T356" s="423"/>
      <c r="U356" s="423"/>
      <c r="V356" s="423"/>
      <c r="W356" s="423"/>
      <c r="X356" s="423"/>
      <c r="Y356" s="423"/>
      <c r="Z356" s="423"/>
    </row>
    <row r="357" spans="1:26" s="13" customFormat="1" ht="38.25">
      <c r="A357" s="105" t="s">
        <v>113</v>
      </c>
      <c r="B357" s="89" t="s">
        <v>702</v>
      </c>
      <c r="C357" s="103" t="s">
        <v>935</v>
      </c>
      <c r="D357" s="105" t="s">
        <v>125</v>
      </c>
      <c r="E357" s="312" t="s">
        <v>126</v>
      </c>
      <c r="F357" s="453" t="s">
        <v>126</v>
      </c>
      <c r="G357" s="451">
        <v>1935</v>
      </c>
      <c r="H357" s="369">
        <v>4404000</v>
      </c>
      <c r="I357" s="165" t="s">
        <v>1092</v>
      </c>
      <c r="J357" s="349" t="s">
        <v>943</v>
      </c>
      <c r="K357" s="103" t="s">
        <v>944</v>
      </c>
      <c r="L357" s="65" t="s">
        <v>127</v>
      </c>
      <c r="M357" s="65" t="s">
        <v>127</v>
      </c>
      <c r="N357" s="65" t="s">
        <v>127</v>
      </c>
      <c r="O357" s="25"/>
      <c r="P357" s="25"/>
      <c r="Q357" s="25"/>
      <c r="R357" s="25"/>
      <c r="S357" s="7"/>
      <c r="T357" s="7"/>
      <c r="U357" s="7"/>
      <c r="V357" s="7"/>
      <c r="W357" s="7">
        <v>2204</v>
      </c>
      <c r="X357" s="25">
        <v>3</v>
      </c>
      <c r="Y357" s="25"/>
      <c r="Z357" s="7"/>
    </row>
    <row r="358" spans="1:26" s="13" customFormat="1" ht="25.5">
      <c r="A358" s="105" t="s">
        <v>114</v>
      </c>
      <c r="B358" s="90" t="s">
        <v>706</v>
      </c>
      <c r="C358" s="104" t="s">
        <v>707</v>
      </c>
      <c r="D358" s="106" t="s">
        <v>125</v>
      </c>
      <c r="E358" s="313" t="s">
        <v>126</v>
      </c>
      <c r="F358" s="453" t="s">
        <v>126</v>
      </c>
      <c r="G358" s="248">
        <v>1960</v>
      </c>
      <c r="H358" s="370">
        <v>761000</v>
      </c>
      <c r="I358" s="165" t="s">
        <v>1092</v>
      </c>
      <c r="J358" s="350" t="s">
        <v>945</v>
      </c>
      <c r="K358" s="104" t="s">
        <v>946</v>
      </c>
      <c r="L358" s="65" t="s">
        <v>127</v>
      </c>
      <c r="M358" s="65" t="s">
        <v>127</v>
      </c>
      <c r="N358" s="65" t="s">
        <v>127</v>
      </c>
      <c r="O358" s="25"/>
      <c r="P358" s="7"/>
      <c r="Q358" s="25"/>
      <c r="R358" s="25"/>
      <c r="S358" s="7"/>
      <c r="T358" s="7"/>
      <c r="U358" s="7"/>
      <c r="V358" s="7"/>
      <c r="W358" s="7">
        <v>278</v>
      </c>
      <c r="X358" s="25">
        <v>1</v>
      </c>
      <c r="Y358" s="25"/>
      <c r="Z358" s="7"/>
    </row>
    <row r="359" spans="1:26" s="13" customFormat="1" ht="25.5">
      <c r="A359" s="105" t="s">
        <v>115</v>
      </c>
      <c r="B359" s="104" t="s">
        <v>936</v>
      </c>
      <c r="C359" s="104" t="s">
        <v>937</v>
      </c>
      <c r="D359" s="106"/>
      <c r="E359" s="313"/>
      <c r="F359" s="453"/>
      <c r="G359" s="248">
        <v>1975</v>
      </c>
      <c r="H359" s="370">
        <v>83756.7</v>
      </c>
      <c r="I359" s="165" t="s">
        <v>1009</v>
      </c>
      <c r="J359" s="350" t="s">
        <v>134</v>
      </c>
      <c r="K359" s="104" t="s">
        <v>944</v>
      </c>
      <c r="L359" s="106"/>
      <c r="M359" s="7"/>
      <c r="N359" s="7"/>
      <c r="O359" s="7"/>
      <c r="P359" s="7"/>
      <c r="Q359" s="25"/>
      <c r="R359" s="25"/>
      <c r="S359" s="7"/>
      <c r="T359" s="7"/>
      <c r="U359" s="7"/>
      <c r="V359" s="7"/>
      <c r="W359" s="7"/>
      <c r="X359" s="7"/>
      <c r="Y359" s="7"/>
      <c r="Z359" s="7"/>
    </row>
    <row r="360" spans="1:26" s="13" customFormat="1" ht="25.5">
      <c r="A360" s="105" t="s">
        <v>116</v>
      </c>
      <c r="B360" s="104" t="s">
        <v>936</v>
      </c>
      <c r="C360" s="104" t="s">
        <v>937</v>
      </c>
      <c r="D360" s="106"/>
      <c r="E360" s="313"/>
      <c r="F360" s="453"/>
      <c r="G360" s="248">
        <v>1975</v>
      </c>
      <c r="H360" s="370">
        <v>40627.199999999997</v>
      </c>
      <c r="I360" s="165" t="s">
        <v>1009</v>
      </c>
      <c r="J360" s="350" t="s">
        <v>134</v>
      </c>
      <c r="K360" s="104" t="s">
        <v>944</v>
      </c>
      <c r="L360" s="106"/>
      <c r="M360" s="7"/>
      <c r="N360" s="7"/>
      <c r="O360" s="7"/>
      <c r="P360" s="7"/>
      <c r="Q360" s="25"/>
      <c r="R360" s="25"/>
      <c r="S360" s="7"/>
      <c r="T360" s="7"/>
      <c r="U360" s="7"/>
      <c r="V360" s="7"/>
      <c r="W360" s="7"/>
      <c r="X360" s="7"/>
      <c r="Y360" s="7"/>
      <c r="Z360" s="7"/>
    </row>
    <row r="361" spans="1:26" s="13" customFormat="1" ht="25.5">
      <c r="A361" s="105" t="s">
        <v>117</v>
      </c>
      <c r="B361" s="104" t="s">
        <v>132</v>
      </c>
      <c r="C361" s="104" t="s">
        <v>910</v>
      </c>
      <c r="D361" s="106"/>
      <c r="E361" s="313"/>
      <c r="F361" s="453"/>
      <c r="G361" s="248">
        <v>1975</v>
      </c>
      <c r="H361" s="370">
        <v>27004.5</v>
      </c>
      <c r="I361" s="165" t="s">
        <v>1009</v>
      </c>
      <c r="J361"/>
      <c r="K361" s="303" t="s">
        <v>947</v>
      </c>
      <c r="L361" s="106"/>
      <c r="M361" s="7"/>
      <c r="N361" s="7"/>
      <c r="O361" s="7"/>
      <c r="P361" s="7"/>
      <c r="Q361" s="25"/>
      <c r="R361" s="25"/>
      <c r="S361" s="7"/>
      <c r="T361" s="7"/>
      <c r="U361" s="7"/>
      <c r="V361" s="7"/>
      <c r="W361" s="7"/>
      <c r="X361" s="7"/>
      <c r="Y361" s="7"/>
      <c r="Z361" s="7"/>
    </row>
    <row r="362" spans="1:26" s="13" customFormat="1" ht="25.5">
      <c r="A362" s="105" t="s">
        <v>118</v>
      </c>
      <c r="B362" s="104" t="s">
        <v>132</v>
      </c>
      <c r="C362" s="104" t="s">
        <v>910</v>
      </c>
      <c r="D362" s="106"/>
      <c r="E362" s="313"/>
      <c r="F362" s="453"/>
      <c r="G362" s="248"/>
      <c r="H362" s="370">
        <v>2613.4299999999998</v>
      </c>
      <c r="I362" s="165" t="s">
        <v>1009</v>
      </c>
      <c r="J362" s="350"/>
      <c r="K362" s="104" t="s">
        <v>946</v>
      </c>
      <c r="L362" s="106"/>
      <c r="M362" s="7"/>
      <c r="N362" s="7"/>
      <c r="O362" s="7"/>
      <c r="P362" s="7"/>
      <c r="Q362" s="25"/>
      <c r="R362" s="25"/>
      <c r="S362" s="7"/>
      <c r="T362" s="7"/>
      <c r="U362" s="7"/>
      <c r="V362" s="7"/>
      <c r="W362" s="7"/>
      <c r="X362" s="7"/>
      <c r="Y362" s="7"/>
      <c r="Z362" s="7"/>
    </row>
    <row r="363" spans="1:26" s="13" customFormat="1" ht="25.5">
      <c r="A363" s="105" t="s">
        <v>119</v>
      </c>
      <c r="B363" s="104" t="s">
        <v>938</v>
      </c>
      <c r="C363" s="104" t="s">
        <v>939</v>
      </c>
      <c r="D363" s="106"/>
      <c r="E363" s="313"/>
      <c r="F363" s="453"/>
      <c r="G363" s="248">
        <v>2012</v>
      </c>
      <c r="H363" s="370">
        <v>2583</v>
      </c>
      <c r="I363" s="165" t="s">
        <v>1009</v>
      </c>
      <c r="J363" s="350" t="s">
        <v>134</v>
      </c>
      <c r="K363" s="104" t="s">
        <v>948</v>
      </c>
      <c r="L363" s="106"/>
      <c r="M363" s="7"/>
      <c r="N363" s="7"/>
      <c r="O363" s="7"/>
      <c r="P363" s="7"/>
      <c r="Q363" s="25"/>
      <c r="R363" s="25"/>
      <c r="S363" s="7"/>
      <c r="T363" s="7"/>
      <c r="U363" s="7"/>
      <c r="V363" s="7"/>
      <c r="W363" s="7"/>
      <c r="X363" s="7"/>
      <c r="Y363" s="7"/>
      <c r="Z363" s="7"/>
    </row>
    <row r="364" spans="1:26" s="13" customFormat="1" ht="25.5">
      <c r="A364" s="105" t="s">
        <v>120</v>
      </c>
      <c r="B364" s="104" t="s">
        <v>940</v>
      </c>
      <c r="C364" s="104" t="s">
        <v>939</v>
      </c>
      <c r="D364" s="106"/>
      <c r="E364" s="313"/>
      <c r="F364" s="453"/>
      <c r="G364" s="248">
        <v>2012</v>
      </c>
      <c r="H364" s="370">
        <v>1722</v>
      </c>
      <c r="I364" s="165" t="s">
        <v>1009</v>
      </c>
      <c r="J364" s="350" t="s">
        <v>134</v>
      </c>
      <c r="K364" s="104" t="s">
        <v>946</v>
      </c>
      <c r="L364" s="106"/>
      <c r="M364" s="7"/>
      <c r="N364" s="7"/>
      <c r="O364" s="7"/>
      <c r="P364" s="7"/>
      <c r="Q364" s="25"/>
      <c r="R364" s="25"/>
      <c r="S364" s="7"/>
      <c r="T364" s="7"/>
      <c r="U364" s="7"/>
      <c r="V364" s="7"/>
      <c r="W364" s="7"/>
      <c r="X364" s="7"/>
      <c r="Y364" s="7"/>
      <c r="Z364" s="7"/>
    </row>
    <row r="365" spans="1:26" s="13" customFormat="1" ht="25.5">
      <c r="A365" s="105" t="s">
        <v>121</v>
      </c>
      <c r="B365" s="469" t="s">
        <v>941</v>
      </c>
      <c r="C365" s="469" t="s">
        <v>939</v>
      </c>
      <c r="D365" s="470"/>
      <c r="E365" s="471"/>
      <c r="F365" s="472"/>
      <c r="G365" s="473">
        <v>2013</v>
      </c>
      <c r="H365" s="474">
        <v>2000</v>
      </c>
      <c r="I365" s="165" t="s">
        <v>1009</v>
      </c>
      <c r="J365" s="476" t="s">
        <v>134</v>
      </c>
      <c r="K365" s="469" t="s">
        <v>946</v>
      </c>
      <c r="L365" s="470"/>
      <c r="M365" s="477"/>
      <c r="N365" s="477"/>
      <c r="O365" s="477"/>
      <c r="P365" s="477"/>
      <c r="Q365" s="365"/>
      <c r="R365" s="365"/>
      <c r="S365" s="477"/>
      <c r="T365" s="477"/>
      <c r="U365" s="477"/>
      <c r="V365" s="477"/>
      <c r="W365" s="477"/>
      <c r="X365" s="477"/>
      <c r="Y365" s="477"/>
      <c r="Z365" s="477"/>
    </row>
    <row r="366" spans="1:26" s="13" customFormat="1" ht="25.5">
      <c r="A366" s="312" t="s">
        <v>122</v>
      </c>
      <c r="B366" s="460" t="s">
        <v>942</v>
      </c>
      <c r="C366" s="460" t="s">
        <v>939</v>
      </c>
      <c r="D366" s="453"/>
      <c r="E366" s="453"/>
      <c r="F366" s="453"/>
      <c r="G366" s="453">
        <v>2013</v>
      </c>
      <c r="H366" s="475">
        <v>6903.2</v>
      </c>
      <c r="I366" s="165" t="s">
        <v>1009</v>
      </c>
      <c r="J366" s="262"/>
      <c r="K366" s="460" t="s">
        <v>946</v>
      </c>
      <c r="L366" s="453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s="13" customFormat="1">
      <c r="A367" s="312" t="s">
        <v>123</v>
      </c>
      <c r="B367" s="91" t="s">
        <v>1732</v>
      </c>
      <c r="C367" s="460"/>
      <c r="D367" s="453"/>
      <c r="E367" s="453"/>
      <c r="F367" s="453"/>
      <c r="G367" s="453"/>
      <c r="H367" s="475">
        <v>1490</v>
      </c>
      <c r="I367" s="165" t="s">
        <v>1009</v>
      </c>
      <c r="J367" s="262"/>
      <c r="K367" s="460"/>
      <c r="L367" s="453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s="3" customFormat="1">
      <c r="A368" s="538" t="s">
        <v>55</v>
      </c>
      <c r="B368" s="539"/>
      <c r="C368" s="425"/>
      <c r="D368" s="425"/>
      <c r="E368" s="425"/>
      <c r="F368" s="425"/>
      <c r="G368" s="426"/>
      <c r="H368" s="289">
        <f>SUM(H357:H367)</f>
        <v>5333700.03</v>
      </c>
      <c r="I368" s="170"/>
      <c r="J368" s="141"/>
      <c r="K368" s="136"/>
      <c r="L368" s="136"/>
      <c r="M368" s="136"/>
      <c r="N368" s="136"/>
      <c r="O368" s="136"/>
      <c r="P368" s="136"/>
      <c r="Q368" s="142"/>
      <c r="R368" s="142"/>
      <c r="S368" s="142"/>
      <c r="T368" s="142"/>
      <c r="U368" s="142"/>
      <c r="V368" s="142"/>
      <c r="W368" s="142"/>
      <c r="X368" s="142"/>
      <c r="Y368" s="142"/>
      <c r="Z368" s="142"/>
    </row>
    <row r="369" spans="1:26" s="34" customFormat="1">
      <c r="A369" s="530" t="s">
        <v>8</v>
      </c>
      <c r="B369" s="531"/>
      <c r="C369" s="531"/>
      <c r="D369" s="531"/>
      <c r="E369" s="531"/>
      <c r="F369" s="532"/>
      <c r="G369" s="423"/>
      <c r="H369" s="486"/>
      <c r="I369" s="423"/>
      <c r="J369" s="423"/>
      <c r="K369" s="423"/>
      <c r="L369" s="423"/>
      <c r="M369" s="423"/>
      <c r="N369" s="423"/>
      <c r="O369" s="423"/>
      <c r="P369" s="423"/>
      <c r="Q369" s="423"/>
      <c r="R369" s="423"/>
      <c r="S369" s="423"/>
      <c r="T369" s="423"/>
      <c r="U369" s="423"/>
      <c r="V369" s="423"/>
      <c r="W369" s="423"/>
      <c r="X369" s="423"/>
      <c r="Y369" s="423"/>
      <c r="Z369" s="423"/>
    </row>
    <row r="370" spans="1:26" s="13" customFormat="1" ht="25.5">
      <c r="A370" s="25" t="s">
        <v>113</v>
      </c>
      <c r="B370" s="92" t="s">
        <v>702</v>
      </c>
      <c r="C370" s="92" t="s">
        <v>769</v>
      </c>
      <c r="D370" s="25" t="s">
        <v>125</v>
      </c>
      <c r="E370" s="444" t="s">
        <v>126</v>
      </c>
      <c r="F370" s="7" t="s">
        <v>126</v>
      </c>
      <c r="G370" s="447" t="s">
        <v>770</v>
      </c>
      <c r="H370" s="286">
        <v>6535000</v>
      </c>
      <c r="I370" s="127" t="s">
        <v>1092</v>
      </c>
      <c r="J370" s="296" t="s">
        <v>778</v>
      </c>
      <c r="K370" s="92" t="s">
        <v>779</v>
      </c>
      <c r="L370" s="92" t="s">
        <v>135</v>
      </c>
      <c r="M370" s="92" t="s">
        <v>780</v>
      </c>
      <c r="N370" s="92" t="s">
        <v>781</v>
      </c>
      <c r="O370" s="25"/>
      <c r="P370" s="7"/>
      <c r="Q370" s="92" t="s">
        <v>127</v>
      </c>
      <c r="R370" s="92" t="s">
        <v>136</v>
      </c>
      <c r="S370" s="92" t="s">
        <v>136</v>
      </c>
      <c r="T370" s="92" t="s">
        <v>136</v>
      </c>
      <c r="U370" s="92" t="s">
        <v>782</v>
      </c>
      <c r="V370" s="92" t="s">
        <v>136</v>
      </c>
      <c r="W370" s="297">
        <v>3270.55</v>
      </c>
      <c r="X370" s="297">
        <v>3</v>
      </c>
      <c r="Y370" s="297" t="s">
        <v>126</v>
      </c>
      <c r="Z370" s="297" t="s">
        <v>126</v>
      </c>
    </row>
    <row r="371" spans="1:26" s="13" customFormat="1">
      <c r="A371" s="25" t="s">
        <v>114</v>
      </c>
      <c r="B371" s="91" t="s">
        <v>771</v>
      </c>
      <c r="C371" s="91"/>
      <c r="D371" s="7" t="s">
        <v>125</v>
      </c>
      <c r="E371" s="123"/>
      <c r="F371" s="7"/>
      <c r="G371" s="448" t="s">
        <v>770</v>
      </c>
      <c r="H371" s="285">
        <v>43201.1</v>
      </c>
      <c r="I371" s="129" t="s">
        <v>1009</v>
      </c>
      <c r="J371" s="262" t="s">
        <v>134</v>
      </c>
      <c r="K371" s="91"/>
      <c r="L371" s="91"/>
      <c r="M371" s="91"/>
      <c r="N371" s="91"/>
      <c r="O371" s="25"/>
      <c r="P371" s="25"/>
      <c r="Q371" s="25"/>
      <c r="R371" s="25"/>
      <c r="S371" s="7"/>
      <c r="T371" s="7"/>
      <c r="U371" s="7"/>
      <c r="V371" s="7"/>
      <c r="W371" s="7"/>
      <c r="X371" s="25"/>
      <c r="Y371" s="25"/>
      <c r="Z371" s="7"/>
    </row>
    <row r="372" spans="1:26" s="13" customFormat="1">
      <c r="A372" s="25" t="s">
        <v>115</v>
      </c>
      <c r="B372" s="91" t="s">
        <v>132</v>
      </c>
      <c r="C372" s="91"/>
      <c r="D372" s="7" t="s">
        <v>125</v>
      </c>
      <c r="E372" s="123"/>
      <c r="F372" s="7"/>
      <c r="G372" s="448" t="s">
        <v>770</v>
      </c>
      <c r="H372" s="285">
        <v>33102.199999999997</v>
      </c>
      <c r="I372" s="129" t="s">
        <v>1009</v>
      </c>
      <c r="J372" s="262" t="s">
        <v>709</v>
      </c>
      <c r="K372" s="91"/>
      <c r="L372" s="91"/>
      <c r="M372" s="91"/>
      <c r="N372" s="91"/>
      <c r="O372" s="25"/>
      <c r="P372" s="25"/>
      <c r="Q372" s="25"/>
      <c r="R372" s="25"/>
      <c r="S372" s="7"/>
      <c r="T372" s="7"/>
      <c r="U372" s="7"/>
      <c r="V372" s="7"/>
      <c r="W372" s="7"/>
      <c r="X372" s="25"/>
      <c r="Y372" s="25"/>
      <c r="Z372" s="7"/>
    </row>
    <row r="373" spans="1:26" s="13" customFormat="1">
      <c r="A373" s="25" t="s">
        <v>116</v>
      </c>
      <c r="B373" s="91" t="s">
        <v>772</v>
      </c>
      <c r="C373" s="91"/>
      <c r="D373" s="7" t="s">
        <v>125</v>
      </c>
      <c r="E373" s="123"/>
      <c r="F373" s="7"/>
      <c r="G373" s="448" t="s">
        <v>773</v>
      </c>
      <c r="H373" s="377" t="s">
        <v>774</v>
      </c>
      <c r="I373" s="129" t="s">
        <v>1009</v>
      </c>
      <c r="J373" s="262"/>
      <c r="K373" s="91"/>
      <c r="L373" s="91"/>
      <c r="M373" s="91"/>
      <c r="N373" s="91"/>
      <c r="O373" s="25"/>
      <c r="P373" s="25"/>
      <c r="Q373" s="25"/>
      <c r="R373" s="25"/>
      <c r="S373" s="25"/>
      <c r="T373" s="25"/>
      <c r="U373" s="25"/>
      <c r="V373" s="25"/>
      <c r="W373" s="71"/>
      <c r="X373" s="71"/>
      <c r="Y373" s="71"/>
      <c r="Z373" s="71"/>
    </row>
    <row r="374" spans="1:26" s="13" customFormat="1">
      <c r="A374" s="25" t="s">
        <v>117</v>
      </c>
      <c r="B374" s="91" t="s">
        <v>775</v>
      </c>
      <c r="C374" s="91"/>
      <c r="D374" s="7" t="s">
        <v>125</v>
      </c>
      <c r="E374" s="123"/>
      <c r="F374" s="7"/>
      <c r="G374" s="448" t="s">
        <v>776</v>
      </c>
      <c r="H374" s="285">
        <v>60730.94</v>
      </c>
      <c r="I374" s="129" t="s">
        <v>1009</v>
      </c>
      <c r="J374" s="262"/>
      <c r="K374" s="91"/>
      <c r="L374" s="91"/>
      <c r="M374" s="91"/>
      <c r="N374" s="91"/>
      <c r="O374" s="25"/>
      <c r="P374" s="25"/>
      <c r="Q374" s="25"/>
      <c r="R374" s="25"/>
      <c r="S374" s="25"/>
      <c r="T374" s="25"/>
      <c r="U374" s="25"/>
      <c r="V374" s="25"/>
      <c r="W374" s="71"/>
      <c r="X374" s="71"/>
      <c r="Y374" s="71"/>
      <c r="Z374" s="71"/>
    </row>
    <row r="375" spans="1:26" s="13" customFormat="1">
      <c r="A375" s="25" t="s">
        <v>118</v>
      </c>
      <c r="B375" s="91" t="s">
        <v>777</v>
      </c>
      <c r="C375" s="91"/>
      <c r="D375" s="7"/>
      <c r="E375" s="123"/>
      <c r="F375" s="7"/>
      <c r="G375" s="448" t="s">
        <v>776</v>
      </c>
      <c r="H375" s="285">
        <v>25440</v>
      </c>
      <c r="I375" s="129" t="s">
        <v>1009</v>
      </c>
      <c r="J375" s="262"/>
      <c r="K375" s="91"/>
      <c r="L375" s="91"/>
      <c r="M375" s="91"/>
      <c r="N375" s="91"/>
      <c r="O375" s="25"/>
      <c r="P375" s="25"/>
      <c r="Q375" s="25"/>
      <c r="R375" s="25"/>
      <c r="S375" s="7"/>
      <c r="T375" s="7"/>
      <c r="U375" s="7"/>
      <c r="V375" s="7"/>
      <c r="W375" s="7"/>
      <c r="X375" s="25"/>
      <c r="Y375" s="25"/>
      <c r="Z375" s="7"/>
    </row>
    <row r="376" spans="1:26" s="3" customFormat="1">
      <c r="A376" s="540" t="s">
        <v>55</v>
      </c>
      <c r="B376" s="536"/>
      <c r="C376" s="425"/>
      <c r="D376" s="425"/>
      <c r="E376" s="425"/>
      <c r="F376" s="425"/>
      <c r="G376" s="426"/>
      <c r="H376" s="289">
        <f>SUM(H370:H375)</f>
        <v>6697474.2400000002</v>
      </c>
      <c r="I376" s="170"/>
      <c r="J376" s="141"/>
      <c r="K376" s="136"/>
      <c r="L376" s="136"/>
      <c r="M376" s="136"/>
      <c r="N376" s="136"/>
      <c r="O376" s="136"/>
      <c r="P376" s="136"/>
      <c r="Q376" s="142"/>
      <c r="R376" s="142"/>
      <c r="S376" s="142"/>
      <c r="T376" s="142"/>
      <c r="U376" s="142"/>
      <c r="V376" s="142"/>
      <c r="W376" s="142"/>
      <c r="X376" s="142"/>
      <c r="Y376" s="142"/>
      <c r="Z376" s="142"/>
    </row>
    <row r="377" spans="1:26" s="34" customFormat="1">
      <c r="A377" s="530" t="s">
        <v>10</v>
      </c>
      <c r="B377" s="531"/>
      <c r="C377" s="531"/>
      <c r="D377" s="532"/>
      <c r="E377" s="423"/>
      <c r="F377" s="423"/>
      <c r="G377" s="423"/>
      <c r="H377" s="486"/>
      <c r="I377" s="423"/>
      <c r="J377" s="423"/>
      <c r="K377" s="423"/>
      <c r="L377" s="423"/>
      <c r="M377" s="423"/>
      <c r="N377" s="423"/>
      <c r="O377" s="423"/>
      <c r="P377" s="423"/>
      <c r="Q377" s="423"/>
      <c r="R377" s="423"/>
      <c r="S377" s="423"/>
      <c r="T377" s="423"/>
      <c r="U377" s="423"/>
      <c r="V377" s="423"/>
      <c r="W377" s="423"/>
      <c r="X377" s="423"/>
      <c r="Y377" s="423"/>
      <c r="Z377" s="423"/>
    </row>
    <row r="378" spans="1:26" s="13" customFormat="1" ht="51">
      <c r="A378" s="25" t="s">
        <v>113</v>
      </c>
      <c r="B378" s="92" t="s">
        <v>702</v>
      </c>
      <c r="C378" s="92" t="s">
        <v>703</v>
      </c>
      <c r="D378" s="25" t="s">
        <v>125</v>
      </c>
      <c r="E378" s="444" t="s">
        <v>126</v>
      </c>
      <c r="F378" s="7" t="s">
        <v>126</v>
      </c>
      <c r="G378" s="447">
        <v>1989</v>
      </c>
      <c r="H378" s="286">
        <v>3096000</v>
      </c>
      <c r="I378" s="7" t="s">
        <v>1092</v>
      </c>
      <c r="J378" s="296" t="s">
        <v>717</v>
      </c>
      <c r="K378" s="92" t="s">
        <v>718</v>
      </c>
      <c r="L378" s="92" t="s">
        <v>719</v>
      </c>
      <c r="M378" s="92" t="s">
        <v>720</v>
      </c>
      <c r="N378" s="92" t="s">
        <v>721</v>
      </c>
      <c r="O378" s="92" t="s">
        <v>730</v>
      </c>
      <c r="P378" s="92"/>
      <c r="Q378" s="92" t="s">
        <v>127</v>
      </c>
      <c r="R378" s="92" t="s">
        <v>127</v>
      </c>
      <c r="S378" s="92" t="s">
        <v>127</v>
      </c>
      <c r="T378" s="92" t="s">
        <v>128</v>
      </c>
      <c r="U378" s="92" t="s">
        <v>140</v>
      </c>
      <c r="V378" s="92" t="s">
        <v>127</v>
      </c>
      <c r="W378" s="297">
        <v>1549.29</v>
      </c>
      <c r="X378" s="108">
        <v>3</v>
      </c>
      <c r="Y378" s="297" t="s">
        <v>731</v>
      </c>
      <c r="Z378" s="297" t="s">
        <v>732</v>
      </c>
    </row>
    <row r="379" spans="1:26" s="13" customFormat="1" ht="25.5">
      <c r="A379" s="25" t="s">
        <v>114</v>
      </c>
      <c r="B379" s="91" t="s">
        <v>704</v>
      </c>
      <c r="C379" s="91" t="s">
        <v>705</v>
      </c>
      <c r="D379" s="7" t="s">
        <v>125</v>
      </c>
      <c r="E379" s="123" t="s">
        <v>126</v>
      </c>
      <c r="F379" s="7" t="s">
        <v>126</v>
      </c>
      <c r="G379" s="448">
        <v>1982</v>
      </c>
      <c r="H379" s="285">
        <v>3565.2</v>
      </c>
      <c r="I379" s="7" t="s">
        <v>1009</v>
      </c>
      <c r="J379" s="262"/>
      <c r="K379" s="91" t="s">
        <v>718</v>
      </c>
      <c r="L379" s="91" t="s">
        <v>719</v>
      </c>
      <c r="M379" s="91" t="s">
        <v>722</v>
      </c>
      <c r="N379" s="91" t="s">
        <v>723</v>
      </c>
      <c r="O379" s="91" t="s">
        <v>733</v>
      </c>
      <c r="P379" s="91"/>
      <c r="Q379" s="91" t="s">
        <v>127</v>
      </c>
      <c r="R379" s="91" t="s">
        <v>127</v>
      </c>
      <c r="S379" s="91" t="s">
        <v>140</v>
      </c>
      <c r="T379" s="91" t="s">
        <v>140</v>
      </c>
      <c r="U379" s="91" t="s">
        <v>140</v>
      </c>
      <c r="V379" s="91" t="s">
        <v>140</v>
      </c>
      <c r="W379" s="97"/>
      <c r="X379" s="97"/>
      <c r="Y379" s="97"/>
      <c r="Z379" s="97"/>
    </row>
    <row r="380" spans="1:26" s="13" customFormat="1" ht="51">
      <c r="A380" s="25" t="s">
        <v>115</v>
      </c>
      <c r="B380" s="91" t="s">
        <v>706</v>
      </c>
      <c r="C380" s="91" t="s">
        <v>707</v>
      </c>
      <c r="D380" s="7" t="s">
        <v>125</v>
      </c>
      <c r="E380" s="123" t="s">
        <v>126</v>
      </c>
      <c r="F380" s="7" t="s">
        <v>126</v>
      </c>
      <c r="G380" s="448">
        <v>1933</v>
      </c>
      <c r="H380" s="197">
        <v>1054000</v>
      </c>
      <c r="I380" s="165" t="s">
        <v>1092</v>
      </c>
      <c r="J380" s="262" t="s">
        <v>724</v>
      </c>
      <c r="K380" s="91" t="s">
        <v>725</v>
      </c>
      <c r="L380" s="91" t="s">
        <v>726</v>
      </c>
      <c r="M380" s="91" t="s">
        <v>727</v>
      </c>
      <c r="N380" s="91" t="s">
        <v>728</v>
      </c>
      <c r="O380" s="91" t="s">
        <v>734</v>
      </c>
      <c r="P380" s="91"/>
      <c r="Q380" s="91" t="s">
        <v>127</v>
      </c>
      <c r="R380" s="91" t="s">
        <v>127</v>
      </c>
      <c r="S380" s="91" t="s">
        <v>140</v>
      </c>
      <c r="T380" s="91" t="s">
        <v>127</v>
      </c>
      <c r="U380" s="91" t="s">
        <v>140</v>
      </c>
      <c r="V380" s="91" t="s">
        <v>127</v>
      </c>
      <c r="W380" s="97">
        <v>385</v>
      </c>
      <c r="X380" s="97">
        <v>1</v>
      </c>
      <c r="Y380" s="97" t="s">
        <v>126</v>
      </c>
      <c r="Z380" s="97" t="s">
        <v>732</v>
      </c>
    </row>
    <row r="381" spans="1:26" s="13" customFormat="1" ht="25.5">
      <c r="A381" s="25" t="s">
        <v>116</v>
      </c>
      <c r="B381" s="91" t="s">
        <v>708</v>
      </c>
      <c r="C381" s="91" t="s">
        <v>709</v>
      </c>
      <c r="D381" s="7"/>
      <c r="E381" s="123"/>
      <c r="F381" s="7"/>
      <c r="G381" s="448">
        <v>2011</v>
      </c>
      <c r="H381" s="285">
        <v>18999.990000000002</v>
      </c>
      <c r="I381" s="7" t="s">
        <v>1009</v>
      </c>
      <c r="J381" s="262"/>
      <c r="K381" s="91" t="s">
        <v>725</v>
      </c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7"/>
      <c r="X381" s="97"/>
      <c r="Y381" s="97"/>
      <c r="Z381" s="97"/>
    </row>
    <row r="382" spans="1:26" s="13" customFormat="1" ht="25.5">
      <c r="A382" s="25" t="s">
        <v>117</v>
      </c>
      <c r="B382" s="91" t="s">
        <v>708</v>
      </c>
      <c r="C382" s="91" t="s">
        <v>709</v>
      </c>
      <c r="D382" s="7"/>
      <c r="E382" s="123"/>
      <c r="F382" s="7"/>
      <c r="G382" s="448">
        <v>2012</v>
      </c>
      <c r="H382" s="285">
        <v>25000.29</v>
      </c>
      <c r="I382" s="7" t="s">
        <v>1009</v>
      </c>
      <c r="J382" s="262"/>
      <c r="K382" s="91" t="s">
        <v>718</v>
      </c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7"/>
      <c r="X382" s="97"/>
      <c r="Y382" s="97"/>
      <c r="Z382" s="97"/>
    </row>
    <row r="383" spans="1:26" s="13" customFormat="1" ht="25.5">
      <c r="A383" s="25" t="s">
        <v>118</v>
      </c>
      <c r="B383" s="91" t="s">
        <v>710</v>
      </c>
      <c r="C383" s="98" t="s">
        <v>711</v>
      </c>
      <c r="D383" s="7" t="s">
        <v>125</v>
      </c>
      <c r="E383" s="123" t="s">
        <v>126</v>
      </c>
      <c r="F383" s="7" t="s">
        <v>126</v>
      </c>
      <c r="G383" s="448">
        <v>2011</v>
      </c>
      <c r="H383" s="285">
        <v>25204.15</v>
      </c>
      <c r="I383" s="7" t="s">
        <v>1009</v>
      </c>
      <c r="J383" s="262"/>
      <c r="K383" s="91" t="s">
        <v>729</v>
      </c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7"/>
      <c r="X383" s="97"/>
      <c r="Y383" s="97"/>
      <c r="Z383" s="97"/>
    </row>
    <row r="384" spans="1:26" s="13" customFormat="1" ht="25.5">
      <c r="A384" s="25" t="s">
        <v>119</v>
      </c>
      <c r="B384" s="91" t="s">
        <v>712</v>
      </c>
      <c r="C384" s="91" t="s">
        <v>713</v>
      </c>
      <c r="D384" s="7" t="s">
        <v>125</v>
      </c>
      <c r="E384" s="123" t="s">
        <v>126</v>
      </c>
      <c r="F384" s="7" t="s">
        <v>126</v>
      </c>
      <c r="G384" s="448">
        <v>2011</v>
      </c>
      <c r="H384" s="285">
        <v>25251.45</v>
      </c>
      <c r="I384" s="7" t="s">
        <v>1009</v>
      </c>
      <c r="J384" s="262"/>
      <c r="K384" s="91" t="s">
        <v>718</v>
      </c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7"/>
      <c r="X384" s="97"/>
      <c r="Y384" s="97"/>
      <c r="Z384" s="97"/>
    </row>
    <row r="385" spans="1:26" s="13" customFormat="1" ht="25.5">
      <c r="A385" s="25" t="s">
        <v>120</v>
      </c>
      <c r="B385" s="91" t="s">
        <v>714</v>
      </c>
      <c r="C385" s="91" t="s">
        <v>713</v>
      </c>
      <c r="D385" s="7" t="s">
        <v>125</v>
      </c>
      <c r="E385" s="123" t="s">
        <v>126</v>
      </c>
      <c r="F385" s="7" t="s">
        <v>126</v>
      </c>
      <c r="G385" s="448">
        <v>2011</v>
      </c>
      <c r="H385" s="285">
        <v>11932.23</v>
      </c>
      <c r="I385" s="7" t="s">
        <v>1009</v>
      </c>
      <c r="J385" s="262"/>
      <c r="K385" s="91" t="s">
        <v>718</v>
      </c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7"/>
      <c r="X385" s="97"/>
      <c r="Y385" s="97"/>
      <c r="Z385" s="97"/>
    </row>
    <row r="386" spans="1:26" s="13" customFormat="1" ht="25.5">
      <c r="A386" s="25" t="s">
        <v>121</v>
      </c>
      <c r="B386" s="91" t="s">
        <v>715</v>
      </c>
      <c r="C386" s="91" t="s">
        <v>713</v>
      </c>
      <c r="D386" s="7" t="s">
        <v>125</v>
      </c>
      <c r="E386" s="123" t="s">
        <v>126</v>
      </c>
      <c r="F386" s="7" t="s">
        <v>126</v>
      </c>
      <c r="G386" s="448">
        <v>2011</v>
      </c>
      <c r="H386" s="285">
        <v>103640.43</v>
      </c>
      <c r="I386" s="7" t="s">
        <v>1009</v>
      </c>
      <c r="J386" s="262"/>
      <c r="K386" s="91" t="s">
        <v>718</v>
      </c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7"/>
      <c r="X386" s="97"/>
      <c r="Y386" s="97"/>
      <c r="Z386" s="97"/>
    </row>
    <row r="387" spans="1:26" s="13" customFormat="1" ht="25.5">
      <c r="A387" s="25" t="s">
        <v>122</v>
      </c>
      <c r="B387" s="91" t="s">
        <v>716</v>
      </c>
      <c r="C387" s="91" t="s">
        <v>713</v>
      </c>
      <c r="D387" s="7" t="s">
        <v>125</v>
      </c>
      <c r="E387" s="123" t="s">
        <v>126</v>
      </c>
      <c r="F387" s="7" t="s">
        <v>126</v>
      </c>
      <c r="G387" s="448">
        <v>2011</v>
      </c>
      <c r="H387" s="285">
        <v>36570.86</v>
      </c>
      <c r="I387" s="7" t="s">
        <v>1009</v>
      </c>
      <c r="J387" s="262"/>
      <c r="K387" s="91" t="s">
        <v>718</v>
      </c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7"/>
      <c r="X387" s="97"/>
      <c r="Y387" s="97"/>
      <c r="Z387" s="97"/>
    </row>
    <row r="388" spans="1:26" s="13" customFormat="1" ht="25.5">
      <c r="A388" s="25" t="s">
        <v>123</v>
      </c>
      <c r="B388" s="91" t="s">
        <v>708</v>
      </c>
      <c r="C388" s="91" t="s">
        <v>709</v>
      </c>
      <c r="D388" s="7"/>
      <c r="E388" s="123"/>
      <c r="F388" s="7"/>
      <c r="G388" s="448">
        <v>2015</v>
      </c>
      <c r="H388" s="285">
        <v>25116</v>
      </c>
      <c r="I388" s="7" t="s">
        <v>1009</v>
      </c>
      <c r="J388" s="262"/>
      <c r="K388" s="91" t="s">
        <v>718</v>
      </c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7"/>
      <c r="X388" s="97"/>
      <c r="Y388" s="97"/>
      <c r="Z388" s="97"/>
    </row>
    <row r="389" spans="1:26" s="3" customFormat="1">
      <c r="A389" s="424"/>
      <c r="B389" s="425"/>
      <c r="C389" s="425"/>
      <c r="D389" s="425"/>
      <c r="E389" s="425"/>
      <c r="F389" s="425"/>
      <c r="G389" s="426"/>
      <c r="H389" s="289">
        <f>SUM(H378:H388)</f>
        <v>4425280.6000000015</v>
      </c>
      <c r="I389" s="170"/>
      <c r="J389" s="141"/>
      <c r="K389" s="136"/>
      <c r="L389" s="136"/>
      <c r="M389" s="136"/>
      <c r="N389" s="136"/>
      <c r="O389" s="136"/>
      <c r="P389" s="136"/>
      <c r="Q389" s="142"/>
      <c r="R389" s="142"/>
      <c r="S389" s="142"/>
      <c r="T389" s="142"/>
      <c r="U389" s="142"/>
      <c r="V389" s="142"/>
      <c r="W389" s="142"/>
      <c r="X389" s="142"/>
      <c r="Y389" s="142"/>
      <c r="Z389" s="142"/>
    </row>
    <row r="390" spans="1:26" s="34" customFormat="1">
      <c r="A390" s="530" t="s">
        <v>1070</v>
      </c>
      <c r="B390" s="531"/>
      <c r="C390" s="531"/>
      <c r="D390" s="531"/>
      <c r="E390" s="428"/>
      <c r="F390" s="428"/>
      <c r="G390" s="428"/>
      <c r="H390" s="488"/>
      <c r="I390" s="428"/>
      <c r="J390" s="428"/>
      <c r="K390" s="428"/>
      <c r="L390" s="428"/>
      <c r="M390" s="428"/>
      <c r="N390" s="428"/>
      <c r="O390" s="428"/>
      <c r="P390" s="428"/>
      <c r="Q390" s="428"/>
      <c r="R390" s="428"/>
      <c r="S390" s="428"/>
      <c r="T390" s="428"/>
      <c r="U390" s="428"/>
      <c r="V390" s="428"/>
      <c r="W390" s="428"/>
      <c r="X390" s="428"/>
      <c r="Y390" s="428"/>
      <c r="Z390" s="429"/>
    </row>
    <row r="391" spans="1:26" s="13" customFormat="1" ht="25.5">
      <c r="A391" s="25" t="s">
        <v>113</v>
      </c>
      <c r="B391" s="92" t="s">
        <v>683</v>
      </c>
      <c r="C391" s="92" t="s">
        <v>684</v>
      </c>
      <c r="D391" s="25" t="s">
        <v>131</v>
      </c>
      <c r="E391" s="444" t="s">
        <v>133</v>
      </c>
      <c r="F391" s="7" t="s">
        <v>133</v>
      </c>
      <c r="G391" s="447"/>
      <c r="H391" s="503">
        <v>373000</v>
      </c>
      <c r="I391" s="502" t="s">
        <v>1092</v>
      </c>
      <c r="J391" s="296"/>
      <c r="K391" s="92" t="s">
        <v>166</v>
      </c>
      <c r="L391" s="92"/>
      <c r="M391" s="92"/>
      <c r="N391" s="92"/>
      <c r="O391" s="126"/>
      <c r="P391" s="126"/>
      <c r="Q391" s="126"/>
      <c r="R391" s="126"/>
      <c r="S391" s="125"/>
      <c r="T391" s="125"/>
      <c r="U391" s="125"/>
      <c r="V391" s="125"/>
      <c r="W391" s="125">
        <v>143.55000000000001</v>
      </c>
      <c r="X391" s="126"/>
      <c r="Y391" s="126"/>
      <c r="Z391" s="125"/>
    </row>
    <row r="392" spans="1:26" s="13" customFormat="1">
      <c r="A392" s="424"/>
      <c r="B392" s="425" t="s">
        <v>41</v>
      </c>
      <c r="C392" s="425"/>
      <c r="D392" s="425"/>
      <c r="E392" s="425"/>
      <c r="F392" s="425"/>
      <c r="G392" s="426"/>
      <c r="H392" s="289">
        <f>H391</f>
        <v>373000</v>
      </c>
      <c r="I392" s="170"/>
      <c r="J392" s="141"/>
      <c r="K392" s="136"/>
      <c r="L392" s="136"/>
      <c r="M392" s="136"/>
      <c r="N392" s="136"/>
      <c r="O392" s="136"/>
      <c r="P392" s="136"/>
      <c r="Q392" s="142"/>
      <c r="R392" s="142"/>
      <c r="S392" s="142"/>
      <c r="T392" s="142"/>
      <c r="U392" s="142"/>
      <c r="V392" s="142"/>
      <c r="W392" s="142"/>
      <c r="X392" s="142"/>
      <c r="Y392" s="142"/>
      <c r="Z392" s="142"/>
    </row>
    <row r="393" spans="1:26" s="13" customFormat="1">
      <c r="A393" s="530" t="s">
        <v>1072</v>
      </c>
      <c r="B393" s="531"/>
      <c r="C393" s="531"/>
      <c r="D393" s="428"/>
      <c r="E393" s="428"/>
      <c r="F393" s="428"/>
      <c r="G393" s="428"/>
      <c r="H393" s="488"/>
      <c r="I393" s="428"/>
      <c r="J393" s="428"/>
      <c r="K393" s="428"/>
      <c r="L393" s="428"/>
      <c r="M393" s="428"/>
      <c r="N393" s="428"/>
      <c r="O393" s="428"/>
      <c r="P393" s="428"/>
      <c r="Q393" s="428"/>
      <c r="R393" s="428"/>
      <c r="S393" s="428"/>
      <c r="T393" s="428"/>
      <c r="U393" s="428"/>
      <c r="V393" s="428"/>
      <c r="W393" s="428"/>
      <c r="X393" s="428"/>
      <c r="Y393" s="428"/>
      <c r="Z393" s="429"/>
    </row>
    <row r="394" spans="1:26" s="13" customFormat="1" ht="25.5">
      <c r="A394" s="25" t="s">
        <v>113</v>
      </c>
      <c r="B394" s="504" t="s">
        <v>967</v>
      </c>
      <c r="C394" s="92" t="s">
        <v>905</v>
      </c>
      <c r="D394" s="25" t="s">
        <v>131</v>
      </c>
      <c r="E394" s="444" t="s">
        <v>133</v>
      </c>
      <c r="F394" s="7" t="s">
        <v>133</v>
      </c>
      <c r="G394" s="447">
        <v>1985</v>
      </c>
      <c r="H394" s="286">
        <v>2218000</v>
      </c>
      <c r="I394" s="505" t="s">
        <v>1092</v>
      </c>
      <c r="J394" s="296" t="s">
        <v>983</v>
      </c>
      <c r="K394" s="504" t="s">
        <v>984</v>
      </c>
      <c r="L394" s="92" t="s">
        <v>985</v>
      </c>
      <c r="M394" s="92" t="s">
        <v>986</v>
      </c>
      <c r="N394" s="92" t="s">
        <v>987</v>
      </c>
      <c r="O394" s="25"/>
      <c r="P394" s="25"/>
      <c r="Q394" s="25"/>
      <c r="R394" s="25"/>
      <c r="S394" s="25"/>
      <c r="T394" s="25"/>
      <c r="U394" s="25"/>
      <c r="V394" s="25"/>
      <c r="W394" s="71">
        <v>810</v>
      </c>
      <c r="X394" s="71">
        <v>1</v>
      </c>
      <c r="Y394" s="71"/>
      <c r="Z394" s="71"/>
    </row>
    <row r="395" spans="1:26" s="13" customFormat="1" ht="25.5">
      <c r="A395" s="25" t="s">
        <v>114</v>
      </c>
      <c r="B395" s="91" t="s">
        <v>967</v>
      </c>
      <c r="C395" s="91" t="s">
        <v>905</v>
      </c>
      <c r="D395" s="7" t="s">
        <v>131</v>
      </c>
      <c r="E395" s="123" t="s">
        <v>968</v>
      </c>
      <c r="F395" s="7" t="s">
        <v>968</v>
      </c>
      <c r="G395" s="448">
        <v>1935</v>
      </c>
      <c r="H395" s="285">
        <v>364000</v>
      </c>
      <c r="I395" s="505" t="s">
        <v>1092</v>
      </c>
      <c r="J395" s="262" t="s">
        <v>983</v>
      </c>
      <c r="K395" s="506" t="s">
        <v>988</v>
      </c>
      <c r="L395" s="91" t="s">
        <v>989</v>
      </c>
      <c r="M395" s="91" t="s">
        <v>990</v>
      </c>
      <c r="N395" s="91" t="s">
        <v>991</v>
      </c>
      <c r="O395" s="7"/>
      <c r="P395" s="7"/>
      <c r="Q395" s="7"/>
      <c r="R395" s="7"/>
      <c r="S395" s="7"/>
      <c r="T395" s="7"/>
      <c r="U395" s="7"/>
      <c r="V395" s="7"/>
      <c r="W395" s="50">
        <v>133</v>
      </c>
      <c r="X395" s="50">
        <v>1</v>
      </c>
      <c r="Y395" s="50"/>
      <c r="Z395" s="50"/>
    </row>
    <row r="396" spans="1:26" s="13" customFormat="1" ht="25.5">
      <c r="A396" s="25" t="s">
        <v>115</v>
      </c>
      <c r="B396" s="506" t="s">
        <v>969</v>
      </c>
      <c r="C396" s="91" t="s">
        <v>970</v>
      </c>
      <c r="D396" s="7" t="s">
        <v>131</v>
      </c>
      <c r="E396" s="123" t="s">
        <v>133</v>
      </c>
      <c r="F396" s="7" t="s">
        <v>133</v>
      </c>
      <c r="G396" s="448">
        <v>1970</v>
      </c>
      <c r="H396" s="285">
        <v>47000</v>
      </c>
      <c r="I396" s="505" t="s">
        <v>1092</v>
      </c>
      <c r="J396" s="262"/>
      <c r="K396" s="91" t="s">
        <v>988</v>
      </c>
      <c r="L396" s="91" t="s">
        <v>992</v>
      </c>
      <c r="M396" s="91"/>
      <c r="N396" s="91" t="s">
        <v>993</v>
      </c>
      <c r="O396" s="7"/>
      <c r="P396" s="7"/>
      <c r="Q396" s="7"/>
      <c r="R396" s="7"/>
      <c r="S396" s="7"/>
      <c r="T396" s="7"/>
      <c r="U396" s="7"/>
      <c r="V396" s="7"/>
      <c r="W396" s="50">
        <v>32</v>
      </c>
      <c r="X396" s="50">
        <v>1</v>
      </c>
      <c r="Y396" s="50"/>
      <c r="Z396" s="50"/>
    </row>
    <row r="397" spans="1:26" s="13" customFormat="1" ht="25.5">
      <c r="A397" s="25" t="s">
        <v>116</v>
      </c>
      <c r="B397" s="91" t="s">
        <v>971</v>
      </c>
      <c r="C397" s="91" t="s">
        <v>972</v>
      </c>
      <c r="D397" s="7" t="s">
        <v>131</v>
      </c>
      <c r="E397" s="123" t="s">
        <v>133</v>
      </c>
      <c r="F397" s="7" t="s">
        <v>133</v>
      </c>
      <c r="G397" s="448">
        <v>2011</v>
      </c>
      <c r="H397" s="285">
        <v>3249.7</v>
      </c>
      <c r="I397" s="165" t="s">
        <v>1009</v>
      </c>
      <c r="J397" s="262" t="s">
        <v>134</v>
      </c>
      <c r="K397" s="91" t="s">
        <v>988</v>
      </c>
      <c r="L397" s="91"/>
      <c r="M397" s="91"/>
      <c r="N397" s="91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50"/>
      <c r="Z397" s="50"/>
    </row>
    <row r="398" spans="1:26" s="13" customFormat="1" ht="25.5">
      <c r="A398" s="25" t="s">
        <v>117</v>
      </c>
      <c r="B398" s="91" t="s">
        <v>973</v>
      </c>
      <c r="C398" s="91" t="s">
        <v>972</v>
      </c>
      <c r="D398" s="7" t="s">
        <v>131</v>
      </c>
      <c r="E398" s="123" t="s">
        <v>133</v>
      </c>
      <c r="F398" s="7" t="s">
        <v>133</v>
      </c>
      <c r="G398" s="448">
        <v>2011</v>
      </c>
      <c r="H398" s="285">
        <v>1845</v>
      </c>
      <c r="I398" s="165" t="s">
        <v>1009</v>
      </c>
      <c r="J398" s="262" t="s">
        <v>134</v>
      </c>
      <c r="K398" s="91" t="s">
        <v>988</v>
      </c>
      <c r="L398" s="91"/>
      <c r="M398" s="91"/>
      <c r="N398" s="91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50"/>
      <c r="Z398" s="50"/>
    </row>
    <row r="399" spans="1:26" s="13" customFormat="1" ht="25.5">
      <c r="A399" s="25" t="s">
        <v>118</v>
      </c>
      <c r="B399" s="91" t="s">
        <v>974</v>
      </c>
      <c r="C399" s="91" t="s">
        <v>972</v>
      </c>
      <c r="D399" s="7" t="s">
        <v>131</v>
      </c>
      <c r="E399" s="123" t="s">
        <v>133</v>
      </c>
      <c r="F399" s="7" t="s">
        <v>133</v>
      </c>
      <c r="G399" s="448">
        <v>2011</v>
      </c>
      <c r="H399" s="285">
        <v>922.5</v>
      </c>
      <c r="I399" s="165" t="s">
        <v>1009</v>
      </c>
      <c r="J399" s="262" t="s">
        <v>134</v>
      </c>
      <c r="K399" s="91" t="s">
        <v>988</v>
      </c>
      <c r="L399" s="91"/>
      <c r="M399" s="91"/>
      <c r="N399" s="91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50"/>
      <c r="Z399" s="50"/>
    </row>
    <row r="400" spans="1:26" s="13" customFormat="1" ht="25.5">
      <c r="A400" s="25" t="s">
        <v>119</v>
      </c>
      <c r="B400" s="91" t="s">
        <v>708</v>
      </c>
      <c r="C400" s="91" t="s">
        <v>975</v>
      </c>
      <c r="D400" s="7" t="s">
        <v>131</v>
      </c>
      <c r="E400" s="123" t="s">
        <v>133</v>
      </c>
      <c r="F400" s="7" t="s">
        <v>133</v>
      </c>
      <c r="G400" s="448"/>
      <c r="H400" s="285">
        <v>5226.8599999999997</v>
      </c>
      <c r="I400" s="165" t="s">
        <v>1009</v>
      </c>
      <c r="J400" s="262" t="s">
        <v>134</v>
      </c>
      <c r="K400" s="91" t="s">
        <v>988</v>
      </c>
      <c r="L400" s="91"/>
      <c r="M400" s="91"/>
      <c r="N400" s="91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50"/>
      <c r="Z400" s="50"/>
    </row>
    <row r="401" spans="1:26" s="13" customFormat="1" ht="25.5">
      <c r="A401" s="25" t="s">
        <v>120</v>
      </c>
      <c r="B401" s="91" t="s">
        <v>976</v>
      </c>
      <c r="C401" s="91" t="s">
        <v>972</v>
      </c>
      <c r="D401" s="7" t="s">
        <v>131</v>
      </c>
      <c r="E401" s="123" t="s">
        <v>133</v>
      </c>
      <c r="F401" s="7" t="s">
        <v>133</v>
      </c>
      <c r="G401" s="448">
        <v>2009</v>
      </c>
      <c r="H401" s="285">
        <v>4999.99</v>
      </c>
      <c r="I401" s="165" t="s">
        <v>1009</v>
      </c>
      <c r="J401" s="262" t="s">
        <v>134</v>
      </c>
      <c r="K401" s="91" t="s">
        <v>988</v>
      </c>
      <c r="L401" s="91"/>
      <c r="M401" s="91"/>
      <c r="N401" s="91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50"/>
      <c r="Z401" s="50"/>
    </row>
    <row r="402" spans="1:26" s="13" customFormat="1" ht="25.5">
      <c r="A402" s="25" t="s">
        <v>121</v>
      </c>
      <c r="B402" s="91" t="s">
        <v>977</v>
      </c>
      <c r="C402" s="91" t="s">
        <v>972</v>
      </c>
      <c r="D402" s="7" t="s">
        <v>131</v>
      </c>
      <c r="E402" s="123" t="s">
        <v>133</v>
      </c>
      <c r="F402" s="7" t="s">
        <v>133</v>
      </c>
      <c r="G402" s="448">
        <v>2010</v>
      </c>
      <c r="H402" s="285">
        <v>7734</v>
      </c>
      <c r="I402" s="165" t="s">
        <v>1009</v>
      </c>
      <c r="J402" s="262" t="s">
        <v>134</v>
      </c>
      <c r="K402" s="91" t="s">
        <v>988</v>
      </c>
      <c r="L402" s="91"/>
      <c r="M402" s="91"/>
      <c r="N402" s="91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50"/>
      <c r="Z402" s="50"/>
    </row>
    <row r="403" spans="1:26" s="13" customFormat="1" ht="25.5">
      <c r="A403" s="25" t="s">
        <v>122</v>
      </c>
      <c r="B403" s="91" t="s">
        <v>978</v>
      </c>
      <c r="C403" s="91" t="s">
        <v>972</v>
      </c>
      <c r="D403" s="7" t="s">
        <v>131</v>
      </c>
      <c r="E403" s="123" t="s">
        <v>133</v>
      </c>
      <c r="F403" s="7" t="s">
        <v>968</v>
      </c>
      <c r="G403" s="448">
        <v>2011</v>
      </c>
      <c r="H403" s="285">
        <v>2240</v>
      </c>
      <c r="I403" s="165" t="s">
        <v>1009</v>
      </c>
      <c r="J403" s="262" t="s">
        <v>994</v>
      </c>
      <c r="K403" s="91" t="s">
        <v>984</v>
      </c>
      <c r="L403" s="91"/>
      <c r="M403" s="91"/>
      <c r="N403" s="91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50"/>
      <c r="Z403" s="50"/>
    </row>
    <row r="404" spans="1:26" s="13" customFormat="1" ht="25.5">
      <c r="A404" s="25" t="s">
        <v>123</v>
      </c>
      <c r="B404" s="91" t="s">
        <v>979</v>
      </c>
      <c r="C404" s="91" t="s">
        <v>972</v>
      </c>
      <c r="D404" s="7" t="s">
        <v>131</v>
      </c>
      <c r="E404" s="123" t="s">
        <v>133</v>
      </c>
      <c r="F404" s="7" t="s">
        <v>133</v>
      </c>
      <c r="G404" s="448">
        <v>2011</v>
      </c>
      <c r="H404" s="285">
        <v>959.4</v>
      </c>
      <c r="I404" s="165" t="s">
        <v>1009</v>
      </c>
      <c r="J404" s="262" t="s">
        <v>994</v>
      </c>
      <c r="K404" s="91" t="s">
        <v>984</v>
      </c>
      <c r="L404" s="91"/>
      <c r="M404" s="91"/>
      <c r="N404" s="91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50"/>
      <c r="Z404" s="50"/>
    </row>
    <row r="405" spans="1:26" s="13" customFormat="1" ht="25.5">
      <c r="A405" s="25" t="s">
        <v>124</v>
      </c>
      <c r="B405" s="91" t="s">
        <v>980</v>
      </c>
      <c r="C405" s="91" t="s">
        <v>972</v>
      </c>
      <c r="D405" s="7" t="s">
        <v>131</v>
      </c>
      <c r="E405" s="123" t="s">
        <v>133</v>
      </c>
      <c r="F405" s="7" t="s">
        <v>133</v>
      </c>
      <c r="G405" s="448">
        <v>2012</v>
      </c>
      <c r="H405" s="285">
        <v>3220</v>
      </c>
      <c r="I405" s="165" t="s">
        <v>1009</v>
      </c>
      <c r="J405" s="262" t="s">
        <v>134</v>
      </c>
      <c r="K405" s="91" t="s">
        <v>984</v>
      </c>
      <c r="L405" s="91"/>
      <c r="M405" s="91"/>
      <c r="N405" s="91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50"/>
      <c r="Z405" s="50"/>
    </row>
    <row r="406" spans="1:26" s="13" customFormat="1" ht="25.5">
      <c r="A406" s="25" t="s">
        <v>137</v>
      </c>
      <c r="B406" s="91" t="s">
        <v>974</v>
      </c>
      <c r="C406" s="91" t="s">
        <v>972</v>
      </c>
      <c r="D406" s="7" t="s">
        <v>131</v>
      </c>
      <c r="E406" s="123" t="s">
        <v>133</v>
      </c>
      <c r="F406" s="7" t="s">
        <v>133</v>
      </c>
      <c r="G406" s="448">
        <v>2013</v>
      </c>
      <c r="H406" s="285">
        <v>1937.25</v>
      </c>
      <c r="I406" s="165" t="s">
        <v>1009</v>
      </c>
      <c r="J406" s="262" t="s">
        <v>134</v>
      </c>
      <c r="K406" s="91" t="s">
        <v>984</v>
      </c>
      <c r="L406" s="91"/>
      <c r="M406" s="91"/>
      <c r="N406" s="91"/>
      <c r="O406" s="7"/>
      <c r="P406" s="7"/>
      <c r="Q406" s="25"/>
      <c r="R406" s="25"/>
      <c r="S406" s="7"/>
      <c r="T406" s="7"/>
      <c r="U406" s="7"/>
      <c r="V406" s="7"/>
      <c r="W406" s="7"/>
      <c r="X406" s="7"/>
      <c r="Y406" s="7"/>
      <c r="Z406" s="7"/>
    </row>
    <row r="407" spans="1:26" s="13" customFormat="1" ht="25.5">
      <c r="A407" s="25" t="s">
        <v>138</v>
      </c>
      <c r="B407" s="91" t="s">
        <v>981</v>
      </c>
      <c r="C407" s="91" t="s">
        <v>972</v>
      </c>
      <c r="D407" s="7" t="s">
        <v>131</v>
      </c>
      <c r="E407" s="123" t="s">
        <v>133</v>
      </c>
      <c r="F407" s="7" t="s">
        <v>133</v>
      </c>
      <c r="G407" s="448">
        <v>2013</v>
      </c>
      <c r="H407" s="285">
        <v>3129</v>
      </c>
      <c r="I407" s="165" t="s">
        <v>1009</v>
      </c>
      <c r="J407" s="262" t="s">
        <v>134</v>
      </c>
      <c r="K407" s="91" t="s">
        <v>984</v>
      </c>
      <c r="L407" s="91"/>
      <c r="M407" s="91"/>
      <c r="N407" s="91"/>
      <c r="O407" s="7"/>
      <c r="P407" s="7"/>
      <c r="Q407" s="25"/>
      <c r="R407" s="25"/>
      <c r="S407" s="7"/>
      <c r="T407" s="7"/>
      <c r="U407" s="7"/>
      <c r="V407" s="7"/>
      <c r="W407" s="7"/>
      <c r="X407" s="7"/>
      <c r="Y407" s="7"/>
      <c r="Z407" s="7"/>
    </row>
    <row r="408" spans="1:26" s="13" customFormat="1" ht="25.5">
      <c r="A408" s="25" t="s">
        <v>139</v>
      </c>
      <c r="B408" s="91" t="s">
        <v>982</v>
      </c>
      <c r="C408" s="91" t="s">
        <v>972</v>
      </c>
      <c r="D408" s="7" t="s">
        <v>131</v>
      </c>
      <c r="E408" s="123" t="s">
        <v>133</v>
      </c>
      <c r="F408" s="7" t="s">
        <v>133</v>
      </c>
      <c r="G408" s="448">
        <v>2015</v>
      </c>
      <c r="H408" s="285">
        <v>3370</v>
      </c>
      <c r="I408" s="165" t="s">
        <v>1009</v>
      </c>
      <c r="J408" s="262" t="s">
        <v>134</v>
      </c>
      <c r="K408" s="91" t="s">
        <v>984</v>
      </c>
      <c r="L408" s="91"/>
      <c r="M408" s="91"/>
      <c r="N408" s="91"/>
      <c r="O408" s="7"/>
      <c r="P408" s="7"/>
      <c r="Q408" s="25"/>
      <c r="R408" s="25"/>
      <c r="S408" s="7"/>
      <c r="T408" s="7"/>
      <c r="U408" s="7"/>
      <c r="V408" s="7"/>
      <c r="W408" s="7"/>
      <c r="X408" s="7"/>
      <c r="Y408" s="7"/>
      <c r="Z408" s="7"/>
    </row>
    <row r="409" spans="1:26" s="3" customFormat="1">
      <c r="A409" s="540" t="s">
        <v>55</v>
      </c>
      <c r="B409" s="536"/>
      <c r="C409" s="536"/>
      <c r="D409" s="425"/>
      <c r="E409" s="425"/>
      <c r="F409" s="425"/>
      <c r="G409" s="426"/>
      <c r="H409" s="289">
        <f>SUM(H394:H408)</f>
        <v>2667833.7000000002</v>
      </c>
      <c r="I409" s="170"/>
      <c r="J409" s="141"/>
      <c r="K409" s="249"/>
      <c r="L409" s="136"/>
      <c r="M409" s="136"/>
      <c r="N409" s="136"/>
      <c r="O409" s="136"/>
      <c r="P409" s="136"/>
      <c r="Q409" s="142"/>
      <c r="R409" s="142"/>
      <c r="S409" s="142"/>
      <c r="T409" s="142"/>
      <c r="U409" s="142"/>
      <c r="V409" s="142"/>
      <c r="W409" s="142"/>
      <c r="X409" s="142"/>
      <c r="Y409" s="142"/>
      <c r="Z409" s="142"/>
    </row>
    <row r="410" spans="1:26" s="34" customFormat="1">
      <c r="A410" s="530" t="s">
        <v>12</v>
      </c>
      <c r="B410" s="531"/>
      <c r="C410" s="531"/>
      <c r="D410" s="531"/>
      <c r="E410" s="531"/>
      <c r="F410" s="532"/>
      <c r="G410" s="423"/>
      <c r="H410" s="486"/>
      <c r="I410" s="423"/>
      <c r="J410" s="423"/>
      <c r="K410" s="423"/>
      <c r="L410" s="423"/>
      <c r="M410" s="423"/>
      <c r="N410" s="423"/>
      <c r="O410" s="423"/>
      <c r="P410" s="423"/>
      <c r="Q410" s="423"/>
      <c r="R410" s="423"/>
      <c r="S410" s="423"/>
      <c r="T410" s="423"/>
      <c r="U410" s="423"/>
      <c r="V410" s="423"/>
      <c r="W410" s="423"/>
      <c r="X410" s="423"/>
      <c r="Y410" s="423"/>
      <c r="Z410" s="423"/>
    </row>
    <row r="411" spans="1:26" s="13" customFormat="1" ht="38.25">
      <c r="A411" s="25" t="s">
        <v>113</v>
      </c>
      <c r="B411" s="92" t="s">
        <v>590</v>
      </c>
      <c r="C411" s="92" t="s">
        <v>591</v>
      </c>
      <c r="D411" s="25" t="s">
        <v>125</v>
      </c>
      <c r="E411" s="444" t="s">
        <v>126</v>
      </c>
      <c r="F411" s="7" t="s">
        <v>126</v>
      </c>
      <c r="G411" s="447">
        <v>2015</v>
      </c>
      <c r="H411" s="286">
        <v>2482959.66</v>
      </c>
      <c r="I411" s="165" t="s">
        <v>1009</v>
      </c>
      <c r="J411" s="296" t="s">
        <v>592</v>
      </c>
      <c r="K411" s="92" t="s">
        <v>146</v>
      </c>
      <c r="L411" s="92" t="s">
        <v>593</v>
      </c>
      <c r="M411" s="92" t="s">
        <v>594</v>
      </c>
      <c r="N411" s="92" t="s">
        <v>595</v>
      </c>
      <c r="O411" s="89" t="s">
        <v>596</v>
      </c>
      <c r="P411" s="92" t="s">
        <v>597</v>
      </c>
      <c r="Q411" s="92" t="s">
        <v>168</v>
      </c>
      <c r="R411" s="92" t="s">
        <v>168</v>
      </c>
      <c r="S411" s="92" t="s">
        <v>168</v>
      </c>
      <c r="T411" s="92" t="s">
        <v>168</v>
      </c>
      <c r="U411" s="92" t="s">
        <v>172</v>
      </c>
      <c r="V411" s="92" t="s">
        <v>168</v>
      </c>
      <c r="W411" s="297">
        <v>1118</v>
      </c>
      <c r="X411" s="297">
        <v>2</v>
      </c>
      <c r="Y411" s="297" t="s">
        <v>144</v>
      </c>
      <c r="Z411" s="297" t="s">
        <v>598</v>
      </c>
    </row>
    <row r="412" spans="1:26" s="3" customFormat="1">
      <c r="A412" s="540" t="s">
        <v>55</v>
      </c>
      <c r="B412" s="536"/>
      <c r="C412" s="425"/>
      <c r="D412" s="425"/>
      <c r="E412" s="425"/>
      <c r="F412" s="425"/>
      <c r="G412" s="426"/>
      <c r="H412" s="289">
        <f>H411</f>
        <v>2482959.66</v>
      </c>
      <c r="I412" s="170"/>
      <c r="J412" s="141"/>
      <c r="K412" s="136"/>
      <c r="L412" s="136"/>
      <c r="M412" s="136"/>
      <c r="N412" s="136"/>
      <c r="O412" s="136"/>
      <c r="P412" s="136"/>
      <c r="Q412" s="142"/>
      <c r="R412" s="142"/>
      <c r="S412" s="142"/>
      <c r="T412" s="142"/>
      <c r="U412" s="142"/>
      <c r="V412" s="142"/>
      <c r="W412" s="142"/>
      <c r="X412" s="142"/>
      <c r="Y412" s="142"/>
      <c r="Z412" s="142"/>
    </row>
    <row r="413" spans="1:26" s="34" customFormat="1">
      <c r="A413" s="530" t="s">
        <v>14</v>
      </c>
      <c r="B413" s="531"/>
      <c r="C413" s="531"/>
      <c r="D413" s="531"/>
      <c r="E413" s="532"/>
      <c r="F413" s="423"/>
      <c r="G413" s="423"/>
      <c r="H413" s="486"/>
      <c r="I413" s="423"/>
      <c r="J413" s="423"/>
      <c r="K413" s="423"/>
      <c r="L413" s="423"/>
      <c r="M413" s="423"/>
      <c r="N413" s="423"/>
      <c r="O413" s="423"/>
      <c r="P413" s="423"/>
      <c r="Q413" s="423"/>
      <c r="R413" s="423"/>
      <c r="S413" s="423"/>
      <c r="T413" s="423"/>
      <c r="U413" s="423"/>
      <c r="V413" s="423"/>
      <c r="W413" s="423"/>
      <c r="X413" s="423"/>
      <c r="Y413" s="423"/>
      <c r="Z413" s="423"/>
    </row>
    <row r="414" spans="1:26" s="13" customFormat="1" ht="25.5">
      <c r="A414" s="25" t="s">
        <v>113</v>
      </c>
      <c r="B414" s="92" t="s">
        <v>904</v>
      </c>
      <c r="C414" s="92" t="s">
        <v>905</v>
      </c>
      <c r="D414" s="25" t="s">
        <v>125</v>
      </c>
      <c r="E414" s="444" t="s">
        <v>126</v>
      </c>
      <c r="F414" s="7" t="s">
        <v>126</v>
      </c>
      <c r="G414" s="447">
        <v>1980</v>
      </c>
      <c r="H414" s="286">
        <v>2255000</v>
      </c>
      <c r="I414" s="129" t="s">
        <v>1092</v>
      </c>
      <c r="J414" s="296" t="s">
        <v>916</v>
      </c>
      <c r="K414" s="92" t="s">
        <v>917</v>
      </c>
      <c r="L414" s="25"/>
      <c r="M414" s="73"/>
      <c r="N414" s="73"/>
      <c r="O414" s="73"/>
      <c r="P414" s="73"/>
      <c r="Q414" s="25"/>
      <c r="R414" s="25"/>
      <c r="S414" s="7"/>
      <c r="T414" s="7"/>
      <c r="U414" s="7"/>
      <c r="V414" s="7"/>
      <c r="W414" s="7">
        <v>823.27</v>
      </c>
      <c r="X414" s="25"/>
      <c r="Y414" s="25"/>
      <c r="Z414" s="7"/>
    </row>
    <row r="415" spans="1:26" s="13" customFormat="1" ht="25.5">
      <c r="A415" s="25" t="s">
        <v>114</v>
      </c>
      <c r="B415" s="91" t="s">
        <v>906</v>
      </c>
      <c r="C415" s="91" t="s">
        <v>907</v>
      </c>
      <c r="D415" s="7" t="s">
        <v>125</v>
      </c>
      <c r="E415" s="123" t="s">
        <v>126</v>
      </c>
      <c r="F415" s="7" t="s">
        <v>126</v>
      </c>
      <c r="G415" s="448">
        <v>2016</v>
      </c>
      <c r="H415" s="285">
        <v>1640</v>
      </c>
      <c r="I415" s="129" t="s">
        <v>1009</v>
      </c>
      <c r="J415" s="262" t="s">
        <v>134</v>
      </c>
      <c r="K415" s="91" t="s">
        <v>917</v>
      </c>
      <c r="L415" s="25"/>
      <c r="M415" s="73"/>
      <c r="N415" s="73"/>
      <c r="O415" s="73"/>
      <c r="P415" s="73"/>
      <c r="Q415" s="25"/>
      <c r="R415" s="25"/>
      <c r="S415" s="7"/>
      <c r="T415" s="7"/>
      <c r="U415" s="7"/>
      <c r="V415" s="7"/>
      <c r="W415" s="7"/>
      <c r="X415" s="25"/>
      <c r="Y415" s="25"/>
      <c r="Z415" s="7"/>
    </row>
    <row r="416" spans="1:26" s="13" customFormat="1" ht="25.5">
      <c r="A416" s="25" t="s">
        <v>115</v>
      </c>
      <c r="B416" s="91" t="s">
        <v>908</v>
      </c>
      <c r="C416" s="91" t="s">
        <v>907</v>
      </c>
      <c r="D416" s="7" t="s">
        <v>125</v>
      </c>
      <c r="E416" s="123" t="s">
        <v>126</v>
      </c>
      <c r="F416" s="7" t="s">
        <v>126</v>
      </c>
      <c r="G416" s="448">
        <v>2014</v>
      </c>
      <c r="H416" s="285">
        <v>3270</v>
      </c>
      <c r="I416" s="129" t="s">
        <v>1009</v>
      </c>
      <c r="J416" s="262" t="s">
        <v>134</v>
      </c>
      <c r="K416" s="91" t="s">
        <v>917</v>
      </c>
      <c r="L416" s="25"/>
      <c r="M416" s="25"/>
      <c r="N416" s="25"/>
      <c r="O416" s="25"/>
      <c r="P416" s="25"/>
      <c r="Q416" s="25"/>
      <c r="R416" s="25"/>
      <c r="S416" s="7"/>
      <c r="T416" s="7"/>
      <c r="U416" s="7"/>
      <c r="V416" s="7"/>
      <c r="W416" s="7"/>
      <c r="X416" s="25"/>
      <c r="Y416" s="25"/>
      <c r="Z416" s="7"/>
    </row>
    <row r="417" spans="1:26" s="13" customFormat="1">
      <c r="A417" s="25" t="s">
        <v>116</v>
      </c>
      <c r="B417" s="91" t="s">
        <v>909</v>
      </c>
      <c r="C417" s="91"/>
      <c r="D417" s="7" t="s">
        <v>125</v>
      </c>
      <c r="E417" s="123" t="s">
        <v>126</v>
      </c>
      <c r="F417" s="7" t="s">
        <v>126</v>
      </c>
      <c r="G417" s="448">
        <v>2015</v>
      </c>
      <c r="H417" s="285">
        <v>12168.11</v>
      </c>
      <c r="I417" s="129" t="s">
        <v>1009</v>
      </c>
      <c r="J417" s="262" t="s">
        <v>134</v>
      </c>
      <c r="K417" s="91" t="s">
        <v>917</v>
      </c>
      <c r="L417" s="25"/>
      <c r="M417" s="25"/>
      <c r="N417" s="25"/>
      <c r="O417" s="25"/>
      <c r="P417" s="25"/>
      <c r="Q417" s="25"/>
      <c r="R417" s="25"/>
      <c r="S417" s="7"/>
      <c r="T417" s="7"/>
      <c r="U417" s="7"/>
      <c r="V417" s="7"/>
      <c r="W417" s="7"/>
      <c r="X417" s="25"/>
      <c r="Y417" s="25"/>
      <c r="Z417" s="7"/>
    </row>
    <row r="418" spans="1:26" s="13" customFormat="1">
      <c r="A418" s="25" t="s">
        <v>117</v>
      </c>
      <c r="B418" s="91" t="s">
        <v>132</v>
      </c>
      <c r="C418" s="91" t="s">
        <v>910</v>
      </c>
      <c r="D418" s="7" t="s">
        <v>125</v>
      </c>
      <c r="E418" s="123" t="s">
        <v>126</v>
      </c>
      <c r="F418" s="7" t="s">
        <v>126</v>
      </c>
      <c r="G418" s="448"/>
      <c r="H418" s="285">
        <v>16574.97</v>
      </c>
      <c r="I418" s="129" t="s">
        <v>1009</v>
      </c>
      <c r="J418" s="262"/>
      <c r="K418" s="91" t="s">
        <v>917</v>
      </c>
      <c r="L418" s="25"/>
      <c r="M418" s="25"/>
      <c r="N418" s="25"/>
      <c r="O418" s="25"/>
      <c r="P418" s="25"/>
      <c r="Q418" s="25"/>
      <c r="R418" s="25"/>
      <c r="S418" s="7"/>
      <c r="T418" s="7"/>
      <c r="U418" s="7"/>
      <c r="V418" s="7"/>
      <c r="W418" s="7"/>
      <c r="X418" s="25"/>
      <c r="Y418" s="25"/>
      <c r="Z418" s="7"/>
    </row>
    <row r="419" spans="1:26" s="13" customFormat="1" ht="25.5">
      <c r="A419" s="25" t="s">
        <v>118</v>
      </c>
      <c r="B419" s="91" t="s">
        <v>911</v>
      </c>
      <c r="C419" s="91" t="s">
        <v>907</v>
      </c>
      <c r="D419" s="7" t="s">
        <v>125</v>
      </c>
      <c r="E419" s="123" t="s">
        <v>126</v>
      </c>
      <c r="F419" s="7" t="s">
        <v>126</v>
      </c>
      <c r="G419" s="448">
        <v>2011</v>
      </c>
      <c r="H419" s="285">
        <v>22597</v>
      </c>
      <c r="I419" s="129" t="s">
        <v>1009</v>
      </c>
      <c r="J419" s="262" t="s">
        <v>134</v>
      </c>
      <c r="K419" s="91" t="s">
        <v>917</v>
      </c>
      <c r="L419" s="25"/>
      <c r="M419" s="25"/>
      <c r="N419" s="25"/>
      <c r="O419" s="25"/>
      <c r="P419" s="25"/>
      <c r="Q419" s="25"/>
      <c r="R419" s="25"/>
      <c r="S419" s="7"/>
      <c r="T419" s="7"/>
      <c r="U419" s="7"/>
      <c r="V419" s="7"/>
      <c r="W419" s="7"/>
      <c r="X419" s="25"/>
      <c r="Y419" s="25"/>
      <c r="Z419" s="7"/>
    </row>
    <row r="420" spans="1:26" s="13" customFormat="1" ht="25.5">
      <c r="A420" s="25" t="s">
        <v>119</v>
      </c>
      <c r="B420" s="91" t="s">
        <v>912</v>
      </c>
      <c r="C420" s="91" t="s">
        <v>907</v>
      </c>
      <c r="D420" s="7" t="s">
        <v>125</v>
      </c>
      <c r="E420" s="123" t="s">
        <v>126</v>
      </c>
      <c r="F420" s="7" t="s">
        <v>126</v>
      </c>
      <c r="G420" s="448">
        <v>2011</v>
      </c>
      <c r="H420" s="285">
        <v>4270</v>
      </c>
      <c r="I420" s="129" t="s">
        <v>1009</v>
      </c>
      <c r="J420" s="262" t="s">
        <v>134</v>
      </c>
      <c r="K420" s="91" t="s">
        <v>917</v>
      </c>
      <c r="L420" s="25"/>
      <c r="M420" s="25"/>
      <c r="N420" s="25"/>
      <c r="O420" s="25"/>
      <c r="P420" s="25"/>
      <c r="Q420" s="25"/>
      <c r="R420" s="25"/>
      <c r="S420" s="7"/>
      <c r="T420" s="7"/>
      <c r="U420" s="7"/>
      <c r="V420" s="7"/>
      <c r="W420" s="7"/>
      <c r="X420" s="25"/>
      <c r="Y420" s="25"/>
      <c r="Z420" s="7"/>
    </row>
    <row r="421" spans="1:26" s="13" customFormat="1" ht="25.5">
      <c r="A421" s="25" t="s">
        <v>120</v>
      </c>
      <c r="B421" s="91" t="s">
        <v>913</v>
      </c>
      <c r="C421" s="91" t="s">
        <v>907</v>
      </c>
      <c r="D421" s="7" t="s">
        <v>125</v>
      </c>
      <c r="E421" s="123" t="s">
        <v>126</v>
      </c>
      <c r="F421" s="7" t="s">
        <v>126</v>
      </c>
      <c r="G421" s="448">
        <v>2011</v>
      </c>
      <c r="H421" s="285">
        <v>1400</v>
      </c>
      <c r="I421" s="129" t="s">
        <v>1009</v>
      </c>
      <c r="J421" s="262" t="s">
        <v>134</v>
      </c>
      <c r="K421" s="91" t="s">
        <v>917</v>
      </c>
      <c r="L421" s="25"/>
      <c r="M421" s="25"/>
      <c r="N421" s="25"/>
      <c r="O421" s="25"/>
      <c r="P421" s="25"/>
      <c r="Q421" s="25"/>
      <c r="R421" s="25"/>
      <c r="S421" s="7"/>
      <c r="T421" s="7"/>
      <c r="U421" s="7"/>
      <c r="V421" s="7"/>
      <c r="W421" s="7"/>
      <c r="X421" s="25"/>
      <c r="Y421" s="25"/>
      <c r="Z421" s="7"/>
    </row>
    <row r="422" spans="1:26" s="13" customFormat="1" ht="25.5">
      <c r="A422" s="25" t="s">
        <v>121</v>
      </c>
      <c r="B422" s="91" t="s">
        <v>914</v>
      </c>
      <c r="C422" s="91" t="s">
        <v>907</v>
      </c>
      <c r="D422" s="7" t="s">
        <v>125</v>
      </c>
      <c r="E422" s="123" t="s">
        <v>126</v>
      </c>
      <c r="F422" s="7" t="s">
        <v>126</v>
      </c>
      <c r="G422" s="448">
        <v>2010</v>
      </c>
      <c r="H422" s="285">
        <v>10200</v>
      </c>
      <c r="I422" s="129" t="s">
        <v>1009</v>
      </c>
      <c r="J422" s="262" t="s">
        <v>134</v>
      </c>
      <c r="K422" s="91" t="s">
        <v>917</v>
      </c>
      <c r="L422" s="25"/>
      <c r="M422" s="7"/>
      <c r="N422" s="7"/>
      <c r="O422" s="7"/>
      <c r="P422" s="7"/>
      <c r="Q422" s="25"/>
      <c r="R422" s="25"/>
      <c r="S422" s="7"/>
      <c r="T422" s="7"/>
      <c r="U422" s="7"/>
      <c r="V422" s="7"/>
      <c r="W422" s="7"/>
      <c r="X422" s="7"/>
      <c r="Y422" s="7"/>
      <c r="Z422" s="7"/>
    </row>
    <row r="423" spans="1:26" s="13" customFormat="1" ht="25.5">
      <c r="A423" s="25" t="s">
        <v>122</v>
      </c>
      <c r="B423" s="91" t="s">
        <v>915</v>
      </c>
      <c r="C423" s="91" t="s">
        <v>907</v>
      </c>
      <c r="D423" s="7" t="s">
        <v>125</v>
      </c>
      <c r="E423" s="123" t="s">
        <v>126</v>
      </c>
      <c r="F423" s="7" t="s">
        <v>126</v>
      </c>
      <c r="G423" s="448">
        <v>2010</v>
      </c>
      <c r="H423" s="285">
        <v>2800</v>
      </c>
      <c r="I423" s="129" t="s">
        <v>1009</v>
      </c>
      <c r="J423" s="262" t="s">
        <v>134</v>
      </c>
      <c r="K423" s="91" t="s">
        <v>917</v>
      </c>
      <c r="L423" s="25"/>
      <c r="M423" s="7"/>
      <c r="N423" s="7"/>
      <c r="O423" s="7"/>
      <c r="P423" s="7"/>
      <c r="Q423" s="25"/>
      <c r="R423" s="25"/>
      <c r="S423" s="7"/>
      <c r="T423" s="7"/>
      <c r="U423" s="7"/>
      <c r="V423" s="7"/>
      <c r="W423" s="7"/>
      <c r="X423" s="7"/>
      <c r="Y423" s="7"/>
      <c r="Z423" s="7"/>
    </row>
    <row r="424" spans="1:26" s="3" customFormat="1">
      <c r="A424" s="540" t="s">
        <v>55</v>
      </c>
      <c r="B424" s="536"/>
      <c r="C424" s="536"/>
      <c r="D424" s="425"/>
      <c r="E424" s="425"/>
      <c r="F424" s="425"/>
      <c r="G424" s="426"/>
      <c r="H424" s="289">
        <f>SUM(H414:H423)</f>
        <v>2329920.08</v>
      </c>
      <c r="I424" s="170"/>
      <c r="J424" s="141"/>
      <c r="K424" s="136"/>
      <c r="L424" s="136"/>
      <c r="M424" s="136"/>
      <c r="N424" s="136"/>
      <c r="O424" s="136"/>
      <c r="P424" s="136"/>
      <c r="Q424" s="142"/>
      <c r="R424" s="142"/>
      <c r="S424" s="142"/>
      <c r="T424" s="142"/>
      <c r="U424" s="142"/>
      <c r="V424" s="142"/>
      <c r="W424" s="142"/>
      <c r="X424" s="142"/>
      <c r="Y424" s="142"/>
      <c r="Z424" s="142"/>
    </row>
    <row r="425" spans="1:26" s="34" customFormat="1">
      <c r="A425" s="530" t="s">
        <v>16</v>
      </c>
      <c r="B425" s="531"/>
      <c r="C425" s="531"/>
      <c r="D425" s="531"/>
      <c r="E425" s="531"/>
      <c r="F425" s="531"/>
      <c r="G425" s="532"/>
      <c r="H425" s="486"/>
      <c r="I425" s="423"/>
      <c r="J425" s="423"/>
      <c r="K425" s="423"/>
      <c r="L425" s="423"/>
      <c r="M425" s="423"/>
      <c r="N425" s="423"/>
      <c r="O425" s="423"/>
      <c r="P425" s="423"/>
      <c r="Q425" s="423"/>
      <c r="R425" s="423"/>
      <c r="S425" s="423"/>
      <c r="T425" s="423"/>
      <c r="U425" s="423"/>
      <c r="V425" s="423"/>
      <c r="W425" s="423"/>
      <c r="X425" s="423"/>
      <c r="Y425" s="423"/>
      <c r="Z425" s="423"/>
    </row>
    <row r="426" spans="1:26" s="13" customFormat="1" ht="25.5">
      <c r="A426" s="25" t="s">
        <v>113</v>
      </c>
      <c r="B426" s="92" t="s">
        <v>702</v>
      </c>
      <c r="C426" s="92" t="s">
        <v>769</v>
      </c>
      <c r="D426" s="25" t="s">
        <v>131</v>
      </c>
      <c r="E426" s="444" t="s">
        <v>133</v>
      </c>
      <c r="F426" s="7" t="s">
        <v>133</v>
      </c>
      <c r="G426" s="447">
        <v>1939</v>
      </c>
      <c r="H426" s="286">
        <v>1890000</v>
      </c>
      <c r="I426" s="125" t="s">
        <v>1092</v>
      </c>
      <c r="J426" s="296" t="s">
        <v>881</v>
      </c>
      <c r="K426" s="92" t="s">
        <v>882</v>
      </c>
      <c r="L426" s="105"/>
      <c r="M426" s="25"/>
      <c r="N426" s="25"/>
      <c r="O426" s="25"/>
      <c r="P426" s="25"/>
      <c r="Q426" s="25"/>
      <c r="R426" s="25"/>
      <c r="S426" s="7"/>
      <c r="T426" s="7"/>
      <c r="U426" s="7"/>
      <c r="V426" s="7"/>
      <c r="W426" s="7">
        <v>1050</v>
      </c>
      <c r="X426" s="25"/>
      <c r="Y426" s="25"/>
      <c r="Z426" s="7"/>
    </row>
    <row r="427" spans="1:26" s="13" customFormat="1" ht="25.5">
      <c r="A427" s="25" t="s">
        <v>114</v>
      </c>
      <c r="B427" s="91" t="s">
        <v>877</v>
      </c>
      <c r="C427" s="91" t="s">
        <v>878</v>
      </c>
      <c r="D427" s="7" t="s">
        <v>131</v>
      </c>
      <c r="E427" s="123" t="s">
        <v>133</v>
      </c>
      <c r="F427" s="7" t="s">
        <v>133</v>
      </c>
      <c r="G427" s="448">
        <v>1962</v>
      </c>
      <c r="H427" s="285">
        <v>440000</v>
      </c>
      <c r="I427" s="125" t="s">
        <v>1092</v>
      </c>
      <c r="J427" s="262" t="s">
        <v>881</v>
      </c>
      <c r="K427" s="91" t="s">
        <v>882</v>
      </c>
      <c r="L427" s="106"/>
      <c r="M427" s="7"/>
      <c r="N427" s="7"/>
      <c r="O427" s="7"/>
      <c r="P427" s="7"/>
      <c r="Q427" s="25"/>
      <c r="R427" s="25"/>
      <c r="S427" s="7"/>
      <c r="T427" s="7"/>
      <c r="U427" s="7"/>
      <c r="V427" s="7"/>
      <c r="W427" s="7">
        <v>164</v>
      </c>
      <c r="X427" s="7"/>
      <c r="Y427" s="7"/>
      <c r="Z427" s="7"/>
    </row>
    <row r="428" spans="1:26" s="13" customFormat="1" ht="25.5">
      <c r="A428" s="25" t="s">
        <v>115</v>
      </c>
      <c r="B428" s="91" t="s">
        <v>879</v>
      </c>
      <c r="C428" s="91"/>
      <c r="D428" s="7"/>
      <c r="E428" s="123" t="s">
        <v>133</v>
      </c>
      <c r="F428" s="7" t="s">
        <v>133</v>
      </c>
      <c r="G428" s="448">
        <v>1991</v>
      </c>
      <c r="H428" s="285">
        <v>8006.3</v>
      </c>
      <c r="I428" s="197" t="s">
        <v>1009</v>
      </c>
      <c r="J428" s="262"/>
      <c r="K428" s="91" t="s">
        <v>882</v>
      </c>
      <c r="L428" s="248"/>
      <c r="M428" s="7"/>
      <c r="N428" s="7"/>
      <c r="O428" s="7"/>
      <c r="P428" s="7"/>
      <c r="Q428" s="25"/>
      <c r="R428" s="25"/>
      <c r="S428" s="7"/>
      <c r="T428" s="7"/>
      <c r="U428" s="7"/>
      <c r="V428" s="7"/>
      <c r="W428" s="7"/>
      <c r="X428" s="7"/>
      <c r="Y428" s="7"/>
      <c r="Z428" s="7"/>
    </row>
    <row r="429" spans="1:26" s="13" customFormat="1" ht="25.5">
      <c r="A429" s="25" t="s">
        <v>116</v>
      </c>
      <c r="B429" s="91" t="s">
        <v>880</v>
      </c>
      <c r="C429" s="91"/>
      <c r="D429" s="7"/>
      <c r="E429" s="123" t="s">
        <v>133</v>
      </c>
      <c r="F429" s="7" t="s">
        <v>133</v>
      </c>
      <c r="G429" s="448">
        <v>2014</v>
      </c>
      <c r="H429" s="285">
        <v>28999.96</v>
      </c>
      <c r="I429" s="197" t="s">
        <v>1009</v>
      </c>
      <c r="J429" s="262"/>
      <c r="K429" s="91" t="s">
        <v>882</v>
      </c>
      <c r="L429" s="172"/>
      <c r="M429" s="7"/>
      <c r="N429" s="7"/>
      <c r="O429" s="7"/>
      <c r="P429" s="7"/>
      <c r="Q429" s="25"/>
      <c r="R429" s="25"/>
      <c r="S429" s="7"/>
      <c r="T429" s="7"/>
      <c r="U429" s="7"/>
      <c r="V429" s="7"/>
      <c r="W429" s="7"/>
      <c r="X429" s="7"/>
      <c r="Y429" s="7"/>
      <c r="Z429" s="7"/>
    </row>
    <row r="430" spans="1:26" s="13" customFormat="1" ht="25.5">
      <c r="A430" s="25" t="s">
        <v>117</v>
      </c>
      <c r="B430" s="91" t="s">
        <v>936</v>
      </c>
      <c r="C430" s="91"/>
      <c r="D430" s="7" t="s">
        <v>131</v>
      </c>
      <c r="E430" s="123" t="s">
        <v>133</v>
      </c>
      <c r="F430" s="7" t="s">
        <v>133</v>
      </c>
      <c r="G430" s="448">
        <v>1939</v>
      </c>
      <c r="H430" s="285">
        <v>4432</v>
      </c>
      <c r="I430" s="197" t="s">
        <v>1009</v>
      </c>
      <c r="J430" s="262"/>
      <c r="K430" s="91" t="s">
        <v>882</v>
      </c>
      <c r="L430" s="172"/>
      <c r="M430" s="7"/>
      <c r="N430" s="7"/>
      <c r="O430" s="7"/>
      <c r="P430" s="7"/>
      <c r="Q430" s="25"/>
      <c r="R430" s="25"/>
      <c r="S430" s="7"/>
      <c r="T430" s="7"/>
      <c r="U430" s="7"/>
      <c r="V430" s="7"/>
      <c r="W430" s="7"/>
      <c r="X430" s="7"/>
      <c r="Y430" s="7"/>
      <c r="Z430" s="7"/>
    </row>
    <row r="431" spans="1:26" s="3" customFormat="1">
      <c r="A431" s="540" t="s">
        <v>55</v>
      </c>
      <c r="B431" s="536"/>
      <c r="C431" s="425"/>
      <c r="D431" s="425"/>
      <c r="E431" s="425"/>
      <c r="F431" s="425"/>
      <c r="G431" s="426"/>
      <c r="H431" s="289">
        <f>SUM(H426:H430)</f>
        <v>2371438.2599999998</v>
      </c>
      <c r="I431" s="170"/>
      <c r="J431" s="141"/>
      <c r="K431" s="136"/>
      <c r="L431" s="136"/>
      <c r="M431" s="136"/>
      <c r="N431" s="136"/>
      <c r="O431" s="136"/>
      <c r="P431" s="136"/>
      <c r="Q431" s="142"/>
      <c r="R431" s="142"/>
      <c r="S431" s="142"/>
      <c r="T431" s="142"/>
      <c r="U431" s="142"/>
      <c r="V431" s="142"/>
      <c r="W431" s="142"/>
      <c r="X431" s="142"/>
      <c r="Y431" s="142"/>
      <c r="Z431" s="142"/>
    </row>
    <row r="432" spans="1:26" s="34" customFormat="1">
      <c r="A432" s="530" t="s">
        <v>17</v>
      </c>
      <c r="B432" s="531"/>
      <c r="C432" s="531"/>
      <c r="D432" s="531"/>
      <c r="E432" s="531"/>
      <c r="F432" s="531"/>
      <c r="G432" s="532"/>
      <c r="H432" s="486"/>
      <c r="I432" s="423"/>
      <c r="J432" s="423"/>
      <c r="K432" s="423"/>
      <c r="L432" s="423"/>
      <c r="M432" s="423"/>
      <c r="N432" s="423"/>
      <c r="O432" s="423"/>
      <c r="P432" s="423"/>
      <c r="Q432" s="423"/>
      <c r="R432" s="423"/>
      <c r="S432" s="423"/>
      <c r="T432" s="423"/>
      <c r="U432" s="423"/>
      <c r="V432" s="423"/>
      <c r="W432" s="423"/>
      <c r="X432" s="423"/>
      <c r="Y432" s="423"/>
      <c r="Z432" s="423"/>
    </row>
    <row r="433" spans="1:26" s="57" customFormat="1" ht="63.75">
      <c r="A433" s="25" t="s">
        <v>113</v>
      </c>
      <c r="B433" s="92" t="s">
        <v>1169</v>
      </c>
      <c r="C433" s="25"/>
      <c r="D433" s="25" t="s">
        <v>144</v>
      </c>
      <c r="E433" s="444"/>
      <c r="F433" s="7"/>
      <c r="G433" s="447"/>
      <c r="H433" s="292">
        <v>1229000</v>
      </c>
      <c r="I433" s="127" t="s">
        <v>1092</v>
      </c>
      <c r="J433" s="127"/>
      <c r="K433" s="284" t="s">
        <v>1166</v>
      </c>
      <c r="L433" s="284" t="s">
        <v>135</v>
      </c>
      <c r="M433" s="25"/>
      <c r="N433" s="284" t="s">
        <v>1170</v>
      </c>
      <c r="O433" s="25"/>
      <c r="P433" s="25" t="s">
        <v>1171</v>
      </c>
      <c r="Q433" s="250"/>
      <c r="R433" s="250"/>
      <c r="S433" s="251"/>
      <c r="T433" s="250"/>
      <c r="U433" s="250"/>
      <c r="V433" s="250"/>
      <c r="W433" s="250"/>
      <c r="X433" s="250"/>
      <c r="Y433" s="250"/>
      <c r="Z433" s="252"/>
    </row>
    <row r="434" spans="1:26" s="3" customFormat="1">
      <c r="A434" s="540" t="s">
        <v>55</v>
      </c>
      <c r="B434" s="536"/>
      <c r="C434" s="425"/>
      <c r="D434" s="425"/>
      <c r="E434" s="425"/>
      <c r="F434" s="425"/>
      <c r="G434" s="426"/>
      <c r="H434" s="289">
        <f>SUM(H433)</f>
        <v>1229000</v>
      </c>
      <c r="I434" s="170"/>
      <c r="J434" s="141"/>
      <c r="K434" s="136"/>
      <c r="L434" s="136"/>
      <c r="M434" s="136"/>
      <c r="N434" s="136"/>
      <c r="O434" s="136"/>
      <c r="P434" s="136"/>
      <c r="Q434" s="142"/>
      <c r="R434" s="142"/>
      <c r="S434" s="142"/>
      <c r="T434" s="142"/>
      <c r="U434" s="142"/>
      <c r="V434" s="142"/>
      <c r="W434" s="142"/>
      <c r="X434" s="142"/>
      <c r="Y434" s="142"/>
      <c r="Z434" s="142"/>
    </row>
    <row r="435" spans="1:26" s="34" customFormat="1">
      <c r="A435" s="530" t="s">
        <v>18</v>
      </c>
      <c r="B435" s="531"/>
      <c r="C435" s="531"/>
      <c r="D435" s="532"/>
      <c r="E435" s="423"/>
      <c r="F435" s="423"/>
      <c r="G435" s="423"/>
      <c r="H435" s="486"/>
      <c r="I435" s="423"/>
      <c r="J435" s="423"/>
      <c r="K435" s="423"/>
      <c r="L435" s="423"/>
      <c r="M435" s="423"/>
      <c r="N435" s="423"/>
      <c r="O435" s="423"/>
      <c r="P435" s="423"/>
      <c r="Q435" s="423"/>
      <c r="R435" s="423"/>
      <c r="S435" s="423"/>
      <c r="T435" s="423"/>
      <c r="U435" s="423"/>
      <c r="V435" s="423"/>
      <c r="W435" s="423"/>
      <c r="X435" s="423"/>
      <c r="Y435" s="423"/>
      <c r="Z435" s="423"/>
    </row>
    <row r="436" spans="1:26" s="13" customFormat="1" ht="51">
      <c r="A436" s="25" t="s">
        <v>113</v>
      </c>
      <c r="B436" s="89" t="s">
        <v>185</v>
      </c>
      <c r="C436" s="89" t="s">
        <v>186</v>
      </c>
      <c r="D436" s="65" t="s">
        <v>144</v>
      </c>
      <c r="E436" s="366" t="s">
        <v>145</v>
      </c>
      <c r="F436" s="50" t="s">
        <v>145</v>
      </c>
      <c r="G436" s="421">
        <v>1967</v>
      </c>
      <c r="H436" s="285">
        <v>5013000</v>
      </c>
      <c r="I436" s="7" t="s">
        <v>1092</v>
      </c>
      <c r="J436" s="349" t="s">
        <v>190</v>
      </c>
      <c r="K436" s="89" t="s">
        <v>191</v>
      </c>
      <c r="L436" s="89" t="s">
        <v>192</v>
      </c>
      <c r="M436" s="89" t="s">
        <v>148</v>
      </c>
      <c r="N436" s="89" t="s">
        <v>149</v>
      </c>
      <c r="O436" s="89" t="s">
        <v>627</v>
      </c>
      <c r="P436" s="89"/>
      <c r="Q436" s="89" t="s">
        <v>194</v>
      </c>
      <c r="R436" s="89" t="s">
        <v>194</v>
      </c>
      <c r="S436" s="89" t="s">
        <v>136</v>
      </c>
      <c r="T436" s="89" t="s">
        <v>194</v>
      </c>
      <c r="U436" s="92" t="s">
        <v>140</v>
      </c>
      <c r="V436" s="92" t="s">
        <v>136</v>
      </c>
      <c r="W436" s="92">
        <v>1380.75</v>
      </c>
      <c r="X436" s="297">
        <v>2</v>
      </c>
      <c r="Y436" s="297" t="s">
        <v>195</v>
      </c>
      <c r="Z436" s="297" t="s">
        <v>126</v>
      </c>
    </row>
    <row r="437" spans="1:26" s="13" customFormat="1" ht="25.5">
      <c r="A437" s="25" t="s">
        <v>114</v>
      </c>
      <c r="B437" s="90" t="s">
        <v>187</v>
      </c>
      <c r="C437" s="90" t="s">
        <v>188</v>
      </c>
      <c r="D437" s="115" t="s">
        <v>144</v>
      </c>
      <c r="E437" s="367" t="s">
        <v>145</v>
      </c>
      <c r="F437" s="50" t="s">
        <v>145</v>
      </c>
      <c r="G437" s="422">
        <v>1967</v>
      </c>
      <c r="H437" s="285">
        <v>3619.73</v>
      </c>
      <c r="I437" s="165" t="s">
        <v>1009</v>
      </c>
      <c r="J437" s="350" t="s">
        <v>150</v>
      </c>
      <c r="K437" s="90" t="s">
        <v>191</v>
      </c>
      <c r="L437" s="90" t="s">
        <v>147</v>
      </c>
      <c r="M437" s="90" t="s">
        <v>150</v>
      </c>
      <c r="N437" s="90" t="s">
        <v>193</v>
      </c>
      <c r="O437" s="89" t="s">
        <v>627</v>
      </c>
      <c r="P437" s="90"/>
      <c r="Q437" s="90" t="s">
        <v>196</v>
      </c>
      <c r="R437" s="90" t="s">
        <v>140</v>
      </c>
      <c r="S437" s="90" t="s">
        <v>140</v>
      </c>
      <c r="T437" s="90" t="s">
        <v>140</v>
      </c>
      <c r="U437" s="91" t="s">
        <v>140</v>
      </c>
      <c r="V437" s="91" t="s">
        <v>140</v>
      </c>
      <c r="W437" s="91">
        <v>32.11</v>
      </c>
      <c r="X437" s="97"/>
      <c r="Y437" s="97" t="s">
        <v>126</v>
      </c>
      <c r="Z437" s="97" t="s">
        <v>126</v>
      </c>
    </row>
    <row r="438" spans="1:26" s="13" customFormat="1">
      <c r="A438" s="25" t="s">
        <v>115</v>
      </c>
      <c r="B438" s="90" t="s">
        <v>189</v>
      </c>
      <c r="C438" s="90"/>
      <c r="D438" s="115"/>
      <c r="E438" s="367"/>
      <c r="F438" s="50"/>
      <c r="G438" s="422">
        <v>2010</v>
      </c>
      <c r="H438" s="285">
        <v>36889.46</v>
      </c>
      <c r="I438" s="165" t="s">
        <v>1009</v>
      </c>
      <c r="J438" s="302"/>
      <c r="K438" s="90"/>
      <c r="L438" s="90"/>
      <c r="M438" s="90"/>
      <c r="N438" s="90"/>
      <c r="O438" s="19"/>
      <c r="P438" s="7"/>
      <c r="Q438" s="25"/>
      <c r="R438" s="25"/>
      <c r="S438" s="7"/>
      <c r="T438" s="7"/>
      <c r="U438" s="7"/>
      <c r="V438" s="7"/>
      <c r="W438" s="7"/>
      <c r="X438" s="25"/>
      <c r="Y438" s="7"/>
      <c r="Z438" s="7"/>
    </row>
    <row r="439" spans="1:26" s="3" customFormat="1">
      <c r="A439" s="538" t="s">
        <v>55</v>
      </c>
      <c r="B439" s="539"/>
      <c r="C439" s="425"/>
      <c r="D439" s="425"/>
      <c r="E439" s="425"/>
      <c r="F439" s="425"/>
      <c r="G439" s="426"/>
      <c r="H439" s="289">
        <f>SUM(H436:H438)</f>
        <v>5053509.1900000004</v>
      </c>
      <c r="I439" s="170"/>
      <c r="J439" s="141"/>
      <c r="K439" s="136"/>
      <c r="L439" s="136"/>
      <c r="M439" s="136"/>
      <c r="N439" s="136"/>
      <c r="O439" s="136"/>
      <c r="P439" s="136"/>
      <c r="Q439" s="142"/>
      <c r="R439" s="142"/>
      <c r="S439" s="142"/>
      <c r="T439" s="142"/>
      <c r="U439" s="142"/>
      <c r="V439" s="142"/>
      <c r="W439" s="142"/>
      <c r="X439" s="142"/>
      <c r="Y439" s="142"/>
      <c r="Z439" s="142"/>
    </row>
    <row r="440" spans="1:26" s="34" customFormat="1">
      <c r="A440" s="530" t="s">
        <v>21</v>
      </c>
      <c r="B440" s="531"/>
      <c r="C440" s="531"/>
      <c r="D440" s="531"/>
      <c r="E440" s="531"/>
      <c r="F440" s="531"/>
      <c r="G440" s="532"/>
      <c r="H440" s="486"/>
      <c r="I440" s="423"/>
      <c r="J440" s="423"/>
      <c r="K440" s="423"/>
      <c r="L440" s="423"/>
      <c r="M440" s="423"/>
      <c r="N440" s="423"/>
      <c r="O440" s="423"/>
      <c r="P440" s="423"/>
      <c r="Q440" s="423"/>
      <c r="R440" s="423"/>
      <c r="S440" s="423"/>
      <c r="T440" s="423"/>
      <c r="U440" s="423"/>
      <c r="V440" s="423"/>
      <c r="W440" s="423"/>
      <c r="X440" s="423"/>
      <c r="Y440" s="423"/>
      <c r="Z440" s="423"/>
    </row>
    <row r="441" spans="1:26" s="13" customFormat="1" ht="25.5">
      <c r="A441" s="25" t="s">
        <v>113</v>
      </c>
      <c r="B441" s="92" t="s">
        <v>702</v>
      </c>
      <c r="C441" s="92" t="s">
        <v>769</v>
      </c>
      <c r="D441" s="25" t="s">
        <v>125</v>
      </c>
      <c r="E441" s="444" t="s">
        <v>126</v>
      </c>
      <c r="F441" s="7" t="s">
        <v>126</v>
      </c>
      <c r="G441" s="447">
        <v>1924</v>
      </c>
      <c r="H441" s="295">
        <v>4347000</v>
      </c>
      <c r="I441" s="7" t="s">
        <v>1092</v>
      </c>
      <c r="J441" s="296" t="s">
        <v>1104</v>
      </c>
      <c r="K441" s="92" t="s">
        <v>1105</v>
      </c>
      <c r="L441" s="25"/>
      <c r="M441" s="25"/>
      <c r="N441" s="25"/>
      <c r="O441" s="25"/>
      <c r="P441" s="25"/>
      <c r="Q441" s="25"/>
      <c r="R441" s="25"/>
      <c r="S441" s="7"/>
      <c r="T441" s="7"/>
      <c r="U441" s="7"/>
      <c r="V441" s="7"/>
      <c r="W441" s="7">
        <v>2290</v>
      </c>
      <c r="X441" s="25"/>
      <c r="Y441" s="25"/>
      <c r="Z441" s="7"/>
    </row>
    <row r="442" spans="1:26" s="13" customFormat="1">
      <c r="A442" s="25" t="s">
        <v>114</v>
      </c>
      <c r="B442" s="91" t="s">
        <v>1097</v>
      </c>
      <c r="C442" s="91" t="s">
        <v>769</v>
      </c>
      <c r="D442" s="7" t="s">
        <v>125</v>
      </c>
      <c r="E442" s="123" t="s">
        <v>126</v>
      </c>
      <c r="F442" s="7" t="s">
        <v>126</v>
      </c>
      <c r="G442" s="448">
        <v>1969</v>
      </c>
      <c r="H442" s="285">
        <v>1764000</v>
      </c>
      <c r="I442" s="7" t="s">
        <v>1092</v>
      </c>
      <c r="J442" s="262" t="s">
        <v>881</v>
      </c>
      <c r="K442" s="91" t="s">
        <v>1106</v>
      </c>
      <c r="L442" s="7"/>
      <c r="M442" s="25"/>
      <c r="N442" s="25"/>
      <c r="O442" s="25"/>
      <c r="P442" s="7"/>
      <c r="Q442" s="25"/>
      <c r="R442" s="25"/>
      <c r="S442" s="7"/>
      <c r="T442" s="7"/>
      <c r="U442" s="7"/>
      <c r="V442" s="7"/>
      <c r="W442" s="7">
        <v>980</v>
      </c>
      <c r="X442" s="25"/>
      <c r="Y442" s="25"/>
      <c r="Z442" s="7"/>
    </row>
    <row r="443" spans="1:26" s="120" customFormat="1">
      <c r="A443" s="25" t="s">
        <v>115</v>
      </c>
      <c r="B443" s="91" t="s">
        <v>1098</v>
      </c>
      <c r="C443" s="91" t="s">
        <v>769</v>
      </c>
      <c r="D443" s="7" t="s">
        <v>125</v>
      </c>
      <c r="E443" s="123" t="s">
        <v>126</v>
      </c>
      <c r="F443" s="7" t="s">
        <v>126</v>
      </c>
      <c r="G443" s="448"/>
      <c r="H443" s="285">
        <v>927000</v>
      </c>
      <c r="I443" s="166" t="s">
        <v>1164</v>
      </c>
      <c r="J443" s="262"/>
      <c r="K443" s="91" t="s">
        <v>1107</v>
      </c>
      <c r="L443" s="125"/>
      <c r="M443" s="126"/>
      <c r="N443" s="126"/>
      <c r="O443" s="126"/>
      <c r="P443" s="125"/>
      <c r="Q443" s="126"/>
      <c r="R443" s="126"/>
      <c r="S443" s="125"/>
      <c r="T443" s="125"/>
      <c r="U443" s="125"/>
      <c r="V443" s="125"/>
      <c r="W443" s="125">
        <v>515</v>
      </c>
      <c r="X443" s="126"/>
      <c r="Y443" s="125"/>
      <c r="Z443" s="125"/>
    </row>
    <row r="444" spans="1:26" s="13" customFormat="1">
      <c r="A444" s="25" t="s">
        <v>116</v>
      </c>
      <c r="B444" s="91" t="s">
        <v>1099</v>
      </c>
      <c r="C444" s="91" t="s">
        <v>709</v>
      </c>
      <c r="D444" s="7"/>
      <c r="E444" s="123"/>
      <c r="F444" s="7"/>
      <c r="G444" s="448"/>
      <c r="H444" s="285">
        <v>9392</v>
      </c>
      <c r="I444" s="166" t="s">
        <v>1009</v>
      </c>
      <c r="J444" s="262"/>
      <c r="K444" s="91"/>
      <c r="L444" s="7"/>
      <c r="M444" s="25"/>
      <c r="N444" s="25"/>
      <c r="O444" s="25"/>
      <c r="P444" s="7"/>
      <c r="Q444" s="25"/>
      <c r="R444" s="25"/>
      <c r="S444" s="7"/>
      <c r="T444" s="7"/>
      <c r="U444" s="7"/>
      <c r="V444" s="7"/>
      <c r="W444" s="7"/>
      <c r="X444" s="25"/>
      <c r="Y444" s="7"/>
      <c r="Z444" s="7"/>
    </row>
    <row r="445" spans="1:26" s="13" customFormat="1">
      <c r="A445" s="25" t="s">
        <v>117</v>
      </c>
      <c r="B445" s="91" t="s">
        <v>1100</v>
      </c>
      <c r="C445" s="91" t="s">
        <v>709</v>
      </c>
      <c r="D445" s="7"/>
      <c r="E445" s="123"/>
      <c r="F445" s="7"/>
      <c r="G445" s="448"/>
      <c r="H445" s="285">
        <v>11033.9</v>
      </c>
      <c r="I445" s="166" t="s">
        <v>1009</v>
      </c>
      <c r="J445" s="262"/>
      <c r="K445" s="91"/>
      <c r="L445" s="7"/>
      <c r="M445" s="25"/>
      <c r="N445" s="25"/>
      <c r="O445" s="25"/>
      <c r="P445" s="7"/>
      <c r="Q445" s="25"/>
      <c r="R445" s="25"/>
      <c r="S445" s="7"/>
      <c r="T445" s="7"/>
      <c r="U445" s="7"/>
      <c r="V445" s="7"/>
      <c r="W445" s="7"/>
      <c r="X445" s="25"/>
      <c r="Y445" s="7"/>
      <c r="Z445" s="7"/>
    </row>
    <row r="446" spans="1:26" s="13" customFormat="1">
      <c r="A446" s="25" t="s">
        <v>118</v>
      </c>
      <c r="B446" s="91" t="s">
        <v>936</v>
      </c>
      <c r="C446" s="91"/>
      <c r="D446" s="7"/>
      <c r="E446" s="123"/>
      <c r="F446" s="7"/>
      <c r="G446" s="448"/>
      <c r="H446" s="285">
        <v>4398.6000000000004</v>
      </c>
      <c r="I446" s="166" t="s">
        <v>1009</v>
      </c>
      <c r="J446" s="262"/>
      <c r="K446" s="91"/>
      <c r="L446" s="7"/>
      <c r="M446" s="25"/>
      <c r="N446" s="25"/>
      <c r="O446" s="25"/>
      <c r="P446" s="7"/>
      <c r="Q446" s="25"/>
      <c r="R446" s="25"/>
      <c r="S446" s="7"/>
      <c r="T446" s="7"/>
      <c r="U446" s="7"/>
      <c r="V446" s="7"/>
      <c r="W446" s="7"/>
      <c r="X446" s="25"/>
      <c r="Y446" s="7"/>
      <c r="Z446" s="7"/>
    </row>
    <row r="447" spans="1:26" s="13" customFormat="1">
      <c r="A447" s="25" t="s">
        <v>119</v>
      </c>
      <c r="B447" s="91" t="s">
        <v>1101</v>
      </c>
      <c r="C447" s="91"/>
      <c r="D447" s="7"/>
      <c r="E447" s="123"/>
      <c r="F447" s="7"/>
      <c r="G447" s="448"/>
      <c r="H447" s="285">
        <v>5963.3</v>
      </c>
      <c r="I447" s="166" t="s">
        <v>1009</v>
      </c>
      <c r="J447" s="262"/>
      <c r="K447" s="91"/>
      <c r="L447" s="7"/>
      <c r="M447" s="25"/>
      <c r="N447" s="25"/>
      <c r="O447" s="25"/>
      <c r="P447" s="7"/>
      <c r="Q447" s="25"/>
      <c r="R447" s="25"/>
      <c r="S447" s="7"/>
      <c r="T447" s="7"/>
      <c r="U447" s="7"/>
      <c r="V447" s="7"/>
      <c r="W447" s="7"/>
      <c r="X447" s="25"/>
      <c r="Y447" s="7"/>
      <c r="Z447" s="7"/>
    </row>
    <row r="448" spans="1:26" s="13" customFormat="1">
      <c r="A448" s="25" t="s">
        <v>120</v>
      </c>
      <c r="B448" s="91" t="s">
        <v>1102</v>
      </c>
      <c r="C448" s="91"/>
      <c r="D448" s="7"/>
      <c r="E448" s="123"/>
      <c r="F448" s="7"/>
      <c r="G448" s="448"/>
      <c r="H448" s="285">
        <v>63156.07</v>
      </c>
      <c r="I448" s="166" t="s">
        <v>1009</v>
      </c>
      <c r="J448" s="262"/>
      <c r="K448" s="91"/>
      <c r="L448" s="7"/>
      <c r="M448" s="25"/>
      <c r="N448" s="25"/>
      <c r="O448" s="25"/>
      <c r="P448" s="7"/>
      <c r="Q448" s="25"/>
      <c r="R448" s="25"/>
      <c r="S448" s="7"/>
      <c r="T448" s="7"/>
      <c r="U448" s="7"/>
      <c r="V448" s="7"/>
      <c r="W448" s="7"/>
      <c r="X448" s="25"/>
      <c r="Y448" s="7"/>
      <c r="Z448" s="7"/>
    </row>
    <row r="449" spans="1:27" s="13" customFormat="1">
      <c r="A449" s="25" t="s">
        <v>121</v>
      </c>
      <c r="B449" s="91" t="s">
        <v>1103</v>
      </c>
      <c r="C449" s="91"/>
      <c r="D449" s="7"/>
      <c r="E449" s="123"/>
      <c r="F449" s="7"/>
      <c r="G449" s="448"/>
      <c r="H449" s="285">
        <v>160238.98000000001</v>
      </c>
      <c r="I449" s="166" t="s">
        <v>1009</v>
      </c>
      <c r="J449" s="262"/>
      <c r="K449" s="91"/>
      <c r="L449" s="7"/>
      <c r="M449" s="25"/>
      <c r="N449" s="25"/>
      <c r="O449" s="25"/>
      <c r="P449" s="7"/>
      <c r="Q449" s="25"/>
      <c r="R449" s="25"/>
      <c r="S449" s="7"/>
      <c r="T449" s="7"/>
      <c r="U449" s="7"/>
      <c r="V449" s="7"/>
      <c r="W449" s="7"/>
      <c r="X449" s="25"/>
      <c r="Y449" s="7"/>
      <c r="Z449" s="7"/>
    </row>
    <row r="450" spans="1:27" s="3" customFormat="1">
      <c r="A450" s="540" t="s">
        <v>55</v>
      </c>
      <c r="B450" s="536"/>
      <c r="C450" s="536"/>
      <c r="D450" s="536"/>
      <c r="E450" s="425"/>
      <c r="F450" s="425"/>
      <c r="G450" s="426"/>
      <c r="H450" s="289">
        <f>SUM(H441:H449)</f>
        <v>7292182.8500000006</v>
      </c>
      <c r="I450" s="170"/>
      <c r="J450" s="141"/>
      <c r="K450" s="136"/>
      <c r="L450" s="136"/>
      <c r="M450" s="136"/>
      <c r="N450" s="136"/>
      <c r="O450" s="136"/>
      <c r="P450" s="136"/>
      <c r="Q450" s="142"/>
      <c r="R450" s="142"/>
      <c r="S450" s="142"/>
      <c r="T450" s="142"/>
      <c r="U450" s="142"/>
      <c r="V450" s="142"/>
      <c r="W450" s="142"/>
      <c r="X450" s="142"/>
      <c r="Y450" s="142"/>
      <c r="Z450" s="142"/>
    </row>
    <row r="451" spans="1:27" s="34" customFormat="1">
      <c r="A451" s="530" t="s">
        <v>20</v>
      </c>
      <c r="B451" s="531"/>
      <c r="C451" s="531"/>
      <c r="D451" s="531"/>
      <c r="E451" s="531"/>
      <c r="F451" s="531"/>
      <c r="G451" s="531"/>
      <c r="H451" s="532"/>
      <c r="I451" s="423"/>
      <c r="J451" s="423"/>
      <c r="K451" s="423"/>
      <c r="L451" s="423"/>
      <c r="M451" s="423"/>
      <c r="N451" s="423"/>
      <c r="O451" s="423"/>
      <c r="P451" s="423"/>
      <c r="Q451" s="423"/>
      <c r="R451" s="423"/>
      <c r="S451" s="423"/>
      <c r="T451" s="423"/>
      <c r="U451" s="423"/>
      <c r="V451" s="423"/>
      <c r="W451" s="423"/>
      <c r="X451" s="423"/>
      <c r="Y451" s="423"/>
      <c r="Z451" s="423"/>
    </row>
    <row r="452" spans="1:27" s="2" customFormat="1" ht="140.25">
      <c r="A452" s="25" t="s">
        <v>113</v>
      </c>
      <c r="B452" s="103" t="s">
        <v>222</v>
      </c>
      <c r="C452" s="103" t="s">
        <v>223</v>
      </c>
      <c r="D452" s="25" t="s">
        <v>224</v>
      </c>
      <c r="E452" s="444" t="s">
        <v>225</v>
      </c>
      <c r="F452" s="7" t="s">
        <v>225</v>
      </c>
      <c r="G452" s="451">
        <v>1998</v>
      </c>
      <c r="H452" s="369">
        <v>2908000</v>
      </c>
      <c r="I452" s="507" t="s">
        <v>1092</v>
      </c>
      <c r="J452" s="349" t="s">
        <v>629</v>
      </c>
      <c r="K452" s="103" t="s">
        <v>226</v>
      </c>
      <c r="L452" s="305" t="s">
        <v>464</v>
      </c>
      <c r="M452" s="306" t="s">
        <v>465</v>
      </c>
      <c r="N452" s="306" t="s">
        <v>466</v>
      </c>
      <c r="O452" s="92"/>
      <c r="P452" s="92"/>
      <c r="Q452" s="92" t="s">
        <v>473</v>
      </c>
      <c r="R452" s="92" t="s">
        <v>473</v>
      </c>
      <c r="S452" s="92" t="s">
        <v>473</v>
      </c>
      <c r="T452" s="92" t="s">
        <v>473</v>
      </c>
      <c r="U452" s="92" t="s">
        <v>474</v>
      </c>
      <c r="V452" s="92" t="s">
        <v>473</v>
      </c>
      <c r="W452" s="310" t="s">
        <v>475</v>
      </c>
      <c r="X452" s="311" t="s">
        <v>476</v>
      </c>
      <c r="Y452" s="297" t="s">
        <v>126</v>
      </c>
      <c r="Z452" s="297" t="s">
        <v>126</v>
      </c>
      <c r="AA452" s="542"/>
    </row>
    <row r="453" spans="1:27" s="2" customFormat="1" ht="51">
      <c r="A453" s="25" t="s">
        <v>114</v>
      </c>
      <c r="B453" s="109" t="s">
        <v>227</v>
      </c>
      <c r="C453" s="109" t="s">
        <v>228</v>
      </c>
      <c r="D453" s="25" t="s">
        <v>224</v>
      </c>
      <c r="E453" s="444" t="s">
        <v>225</v>
      </c>
      <c r="F453" s="7" t="s">
        <v>225</v>
      </c>
      <c r="G453" s="248">
        <v>1998</v>
      </c>
      <c r="H453" s="379">
        <v>195000</v>
      </c>
      <c r="I453" s="7" t="s">
        <v>1092</v>
      </c>
      <c r="J453" s="350" t="s">
        <v>229</v>
      </c>
      <c r="K453" s="104" t="s">
        <v>226</v>
      </c>
      <c r="L453" s="307" t="s">
        <v>467</v>
      </c>
      <c r="M453" s="260" t="s">
        <v>468</v>
      </c>
      <c r="N453" s="308" t="s">
        <v>469</v>
      </c>
      <c r="O453" s="91"/>
      <c r="P453" s="91"/>
      <c r="Q453" s="92" t="s">
        <v>473</v>
      </c>
      <c r="R453" s="92" t="s">
        <v>473</v>
      </c>
      <c r="S453" s="92" t="s">
        <v>473</v>
      </c>
      <c r="T453" s="92" t="s">
        <v>473</v>
      </c>
      <c r="U453" s="92" t="s">
        <v>474</v>
      </c>
      <c r="V453" s="92" t="s">
        <v>473</v>
      </c>
      <c r="W453" s="260" t="s">
        <v>477</v>
      </c>
      <c r="X453" s="260" t="s">
        <v>476</v>
      </c>
      <c r="Y453" s="297" t="s">
        <v>126</v>
      </c>
      <c r="Z453" s="297" t="s">
        <v>126</v>
      </c>
      <c r="AA453" s="543"/>
    </row>
    <row r="454" spans="1:27" s="2" customFormat="1" ht="165.75">
      <c r="A454" s="25" t="s">
        <v>115</v>
      </c>
      <c r="B454" s="508" t="s">
        <v>230</v>
      </c>
      <c r="C454" s="104" t="s">
        <v>231</v>
      </c>
      <c r="D454" s="25" t="s">
        <v>224</v>
      </c>
      <c r="E454" s="444" t="s">
        <v>225</v>
      </c>
      <c r="F454" s="7" t="s">
        <v>225</v>
      </c>
      <c r="G454" s="248">
        <v>2009</v>
      </c>
      <c r="H454" s="420">
        <v>267000</v>
      </c>
      <c r="I454" s="509" t="s">
        <v>1092</v>
      </c>
      <c r="J454" s="350" t="s">
        <v>229</v>
      </c>
      <c r="K454" s="508" t="s">
        <v>232</v>
      </c>
      <c r="L454" s="307" t="s">
        <v>470</v>
      </c>
      <c r="M454" s="307" t="s">
        <v>471</v>
      </c>
      <c r="N454" s="307" t="s">
        <v>472</v>
      </c>
      <c r="O454" s="91"/>
      <c r="P454" s="91"/>
      <c r="Q454" s="92" t="s">
        <v>473</v>
      </c>
      <c r="R454" s="92" t="s">
        <v>473</v>
      </c>
      <c r="S454" s="92" t="s">
        <v>473</v>
      </c>
      <c r="T454" s="92" t="s">
        <v>473</v>
      </c>
      <c r="U454" s="92" t="s">
        <v>474</v>
      </c>
      <c r="V454" s="92" t="s">
        <v>473</v>
      </c>
      <c r="W454" s="208" t="s">
        <v>478</v>
      </c>
      <c r="X454" s="260" t="s">
        <v>476</v>
      </c>
      <c r="Y454" s="297" t="s">
        <v>126</v>
      </c>
      <c r="Z454" s="297" t="s">
        <v>126</v>
      </c>
      <c r="AA454" s="543"/>
    </row>
    <row r="455" spans="1:27" s="2" customFormat="1" ht="25.5">
      <c r="A455" s="25" t="s">
        <v>116</v>
      </c>
      <c r="B455" s="109" t="s">
        <v>233</v>
      </c>
      <c r="C455" s="109" t="s">
        <v>234</v>
      </c>
      <c r="D455" s="25" t="s">
        <v>224</v>
      </c>
      <c r="E455" s="444" t="s">
        <v>225</v>
      </c>
      <c r="F455" s="7" t="s">
        <v>225</v>
      </c>
      <c r="G455" s="248">
        <v>1987</v>
      </c>
      <c r="H455" s="420">
        <v>721000</v>
      </c>
      <c r="I455" s="7" t="s">
        <v>1092</v>
      </c>
      <c r="J455" s="350" t="s">
        <v>235</v>
      </c>
      <c r="K455" s="109" t="s">
        <v>166</v>
      </c>
      <c r="L455" s="309" t="s">
        <v>135</v>
      </c>
      <c r="M455" s="260" t="s">
        <v>468</v>
      </c>
      <c r="N455" s="307" t="s">
        <v>212</v>
      </c>
      <c r="O455" s="91"/>
      <c r="P455" s="91"/>
      <c r="Q455" s="92" t="s">
        <v>473</v>
      </c>
      <c r="R455" s="92" t="s">
        <v>473</v>
      </c>
      <c r="S455" s="92" t="s">
        <v>473</v>
      </c>
      <c r="T455" s="92" t="s">
        <v>473</v>
      </c>
      <c r="U455" s="92" t="s">
        <v>474</v>
      </c>
      <c r="V455" s="92" t="s">
        <v>473</v>
      </c>
      <c r="W455" s="309" t="s">
        <v>479</v>
      </c>
      <c r="X455" s="97">
        <v>3</v>
      </c>
      <c r="Y455" s="260" t="s">
        <v>131</v>
      </c>
      <c r="Z455" s="297" t="s">
        <v>126</v>
      </c>
      <c r="AA455" s="543"/>
    </row>
    <row r="456" spans="1:27" s="2" customFormat="1" ht="38.25">
      <c r="A456" s="25" t="s">
        <v>117</v>
      </c>
      <c r="B456" s="91" t="s">
        <v>494</v>
      </c>
      <c r="C456" s="91" t="s">
        <v>495</v>
      </c>
      <c r="D456" s="7" t="s">
        <v>224</v>
      </c>
      <c r="E456" s="123" t="s">
        <v>225</v>
      </c>
      <c r="F456" s="7" t="s">
        <v>225</v>
      </c>
      <c r="G456" s="448">
        <v>1974</v>
      </c>
      <c r="H456" s="285">
        <v>118000</v>
      </c>
      <c r="I456" s="7" t="s">
        <v>1092</v>
      </c>
      <c r="J456" s="351"/>
      <c r="K456" s="103" t="s">
        <v>226</v>
      </c>
      <c r="L456" s="307" t="s">
        <v>496</v>
      </c>
      <c r="M456" s="260" t="s">
        <v>468</v>
      </c>
      <c r="N456" s="308" t="s">
        <v>469</v>
      </c>
      <c r="O456" s="91"/>
      <c r="P456" s="91"/>
      <c r="Q456" s="92" t="s">
        <v>473</v>
      </c>
      <c r="R456" s="92" t="s">
        <v>473</v>
      </c>
      <c r="S456" s="92" t="s">
        <v>474</v>
      </c>
      <c r="T456" s="92" t="s">
        <v>473</v>
      </c>
      <c r="U456" s="92" t="s">
        <v>474</v>
      </c>
      <c r="V456" s="92" t="s">
        <v>473</v>
      </c>
      <c r="W456" s="97">
        <v>65.52</v>
      </c>
      <c r="X456" s="260" t="s">
        <v>476</v>
      </c>
      <c r="Y456" s="297" t="s">
        <v>126</v>
      </c>
      <c r="Z456" s="297" t="s">
        <v>126</v>
      </c>
      <c r="AA456" s="200"/>
    </row>
    <row r="457" spans="1:27" s="2" customFormat="1" ht="38.25">
      <c r="A457" s="25" t="s">
        <v>118</v>
      </c>
      <c r="B457" s="91" t="s">
        <v>134</v>
      </c>
      <c r="C457" s="91"/>
      <c r="D457" s="7" t="s">
        <v>224</v>
      </c>
      <c r="E457" s="123" t="s">
        <v>225</v>
      </c>
      <c r="F457" s="7" t="s">
        <v>225</v>
      </c>
      <c r="G457" s="448">
        <v>1974</v>
      </c>
      <c r="H457" s="285">
        <v>35662</v>
      </c>
      <c r="I457" s="50" t="s">
        <v>1009</v>
      </c>
      <c r="J457" s="351"/>
      <c r="K457" s="103" t="s">
        <v>226</v>
      </c>
      <c r="L457" s="91" t="s">
        <v>497</v>
      </c>
      <c r="M457" s="91" t="s">
        <v>498</v>
      </c>
      <c r="N457" s="91" t="s">
        <v>498</v>
      </c>
      <c r="O457" s="91"/>
      <c r="P457" s="91"/>
      <c r="Q457" s="92" t="s">
        <v>474</v>
      </c>
      <c r="R457" s="92" t="s">
        <v>474</v>
      </c>
      <c r="S457" s="92" t="s">
        <v>474</v>
      </c>
      <c r="T457" s="92" t="s">
        <v>474</v>
      </c>
      <c r="U457" s="92" t="s">
        <v>474</v>
      </c>
      <c r="V457" s="92" t="s">
        <v>474</v>
      </c>
      <c r="W457" s="97" t="s">
        <v>499</v>
      </c>
      <c r="X457" s="97" t="s">
        <v>498</v>
      </c>
      <c r="Y457" s="97" t="s">
        <v>498</v>
      </c>
      <c r="Z457" s="97" t="s">
        <v>498</v>
      </c>
      <c r="AA457" s="200"/>
    </row>
    <row r="458" spans="1:27" s="3" customFormat="1">
      <c r="A458" s="540" t="s">
        <v>55</v>
      </c>
      <c r="B458" s="536"/>
      <c r="C458" s="536"/>
      <c r="D458" s="536"/>
      <c r="E458" s="425"/>
      <c r="F458" s="425"/>
      <c r="G458" s="426"/>
      <c r="H458" s="289">
        <f>SUM(H452:H457)</f>
        <v>4244662</v>
      </c>
      <c r="I458" s="170"/>
      <c r="J458" s="141"/>
      <c r="K458" s="136"/>
      <c r="L458" s="136"/>
      <c r="M458" s="136"/>
      <c r="N458" s="136"/>
      <c r="O458" s="136"/>
      <c r="P458" s="136"/>
      <c r="Q458" s="142"/>
      <c r="R458" s="142"/>
      <c r="S458" s="142"/>
      <c r="T458" s="142"/>
      <c r="U458" s="142"/>
      <c r="V458" s="142"/>
      <c r="W458" s="142"/>
      <c r="X458" s="142"/>
      <c r="Y458" s="142"/>
      <c r="Z458" s="142"/>
    </row>
    <row r="459" spans="1:27">
      <c r="H459" s="288">
        <f>SUM(H278,H285,H300,H355,H368,H376,H389,H392,H409,H412,H424,H431,H434,H439,H450,H458)</f>
        <v>129767375.381</v>
      </c>
    </row>
    <row r="460" spans="1:27" ht="13.5" customHeight="1">
      <c r="H460" s="288">
        <f>SUM(H278,H285,H300,H355,H368,H376,H389,H392,H409,H412,H424,H431,H434,H439,H450,H458)</f>
        <v>129767375.381</v>
      </c>
    </row>
    <row r="461" spans="1:27" ht="63.75">
      <c r="B461" s="128" t="s">
        <v>1899</v>
      </c>
      <c r="C461" s="132"/>
      <c r="D461" s="528" t="s">
        <v>1900</v>
      </c>
      <c r="E461" s="529"/>
      <c r="F461" s="529"/>
      <c r="G461" s="529"/>
      <c r="H461" s="293">
        <f>SUM(H278,H285,H300,H355,H368,H376,H389,H392,H409,H411,H424,H431,H434,H439,H450,H458)</f>
        <v>129767375.381</v>
      </c>
      <c r="I461" s="495"/>
      <c r="J461" s="134">
        <f>SUM(H278,H285,H300,H355,H368,H376,H389,H392,H409,H412,H424,H431,H434,H439,H450,H458)</f>
        <v>129767375.381</v>
      </c>
      <c r="K461" s="133"/>
      <c r="L461" s="133"/>
      <c r="M461" s="133"/>
      <c r="N461" s="133"/>
      <c r="O461" s="133"/>
      <c r="P461" s="133"/>
      <c r="Q461" s="132"/>
      <c r="R461" s="132"/>
      <c r="S461" s="132"/>
      <c r="T461" s="132"/>
      <c r="U461" s="132"/>
      <c r="V461" s="132"/>
      <c r="W461" s="132"/>
      <c r="X461" s="132"/>
      <c r="Y461" s="132"/>
      <c r="Z461" s="132"/>
    </row>
    <row r="462" spans="1:27">
      <c r="E462" s="493"/>
      <c r="F462" s="493"/>
      <c r="G462" s="22"/>
      <c r="H462" s="494"/>
    </row>
    <row r="463" spans="1:27" ht="42" customHeight="1">
      <c r="E463" s="493"/>
      <c r="F463" s="493"/>
      <c r="G463" s="22"/>
      <c r="H463" s="494"/>
    </row>
    <row r="464" spans="1:27">
      <c r="E464" s="493"/>
      <c r="F464" s="493"/>
      <c r="G464" s="22"/>
      <c r="H464" s="494"/>
    </row>
    <row r="465" spans="5:8">
      <c r="E465" s="493"/>
      <c r="F465" s="493"/>
      <c r="G465" s="22"/>
      <c r="H465" s="494"/>
    </row>
    <row r="466" spans="5:8">
      <c r="E466" s="493"/>
      <c r="F466" s="493"/>
      <c r="G466" s="22"/>
      <c r="H466" s="494"/>
    </row>
    <row r="467" spans="5:8">
      <c r="E467" s="493"/>
      <c r="F467" s="493"/>
      <c r="G467" s="22"/>
      <c r="H467" s="494"/>
    </row>
    <row r="468" spans="5:8">
      <c r="E468" s="493"/>
      <c r="F468" s="493"/>
      <c r="G468" s="22"/>
      <c r="H468" s="494"/>
    </row>
    <row r="469" spans="5:8">
      <c r="E469" s="493"/>
      <c r="F469" s="493"/>
      <c r="G469" s="22"/>
      <c r="H469" s="494"/>
    </row>
    <row r="470" spans="5:8">
      <c r="E470" s="493"/>
      <c r="F470" s="493"/>
      <c r="G470" s="22"/>
      <c r="H470" s="494"/>
    </row>
    <row r="471" spans="5:8">
      <c r="E471" s="493"/>
      <c r="F471" s="493"/>
      <c r="G471" s="22"/>
      <c r="H471" s="494"/>
    </row>
    <row r="472" spans="5:8">
      <c r="E472" s="493"/>
      <c r="F472" s="493"/>
      <c r="G472" s="22"/>
      <c r="H472" s="494"/>
    </row>
    <row r="473" spans="5:8">
      <c r="E473" s="493"/>
      <c r="F473" s="493"/>
      <c r="G473" s="22"/>
      <c r="H473" s="494"/>
    </row>
    <row r="474" spans="5:8">
      <c r="E474" s="493"/>
      <c r="F474" s="493"/>
      <c r="G474" s="22"/>
      <c r="H474" s="494"/>
    </row>
    <row r="475" spans="5:8">
      <c r="E475" s="493"/>
      <c r="F475" s="493"/>
      <c r="G475" s="22"/>
      <c r="H475" s="494"/>
    </row>
    <row r="476" spans="5:8">
      <c r="E476" s="493"/>
      <c r="F476" s="493"/>
      <c r="G476" s="22"/>
      <c r="H476" s="494"/>
    </row>
    <row r="477" spans="5:8">
      <c r="E477" s="493"/>
      <c r="F477" s="493"/>
      <c r="G477" s="22"/>
      <c r="H477" s="494"/>
    </row>
    <row r="478" spans="5:8">
      <c r="E478" s="493"/>
      <c r="F478" s="493"/>
      <c r="G478" s="22"/>
      <c r="H478" s="494"/>
    </row>
    <row r="479" spans="5:8">
      <c r="E479" s="493"/>
      <c r="F479" s="493"/>
      <c r="G479" s="22"/>
      <c r="H479" s="494"/>
    </row>
    <row r="480" spans="5:8">
      <c r="E480" s="493"/>
      <c r="F480" s="493"/>
      <c r="G480" s="22"/>
      <c r="H480" s="494"/>
    </row>
    <row r="481" spans="5:8">
      <c r="E481" s="493"/>
      <c r="F481" s="493"/>
      <c r="G481" s="22"/>
      <c r="H481" s="494"/>
    </row>
    <row r="482" spans="5:8">
      <c r="E482" s="493"/>
      <c r="F482" s="493"/>
      <c r="G482" s="22"/>
      <c r="H482" s="494"/>
    </row>
    <row r="483" spans="5:8">
      <c r="E483" s="493"/>
      <c r="F483" s="493"/>
      <c r="G483" s="22"/>
      <c r="H483" s="494"/>
    </row>
    <row r="484" spans="5:8">
      <c r="E484" s="493"/>
      <c r="F484" s="493"/>
      <c r="G484" s="22"/>
      <c r="H484" s="494"/>
    </row>
    <row r="485" spans="5:8">
      <c r="E485" s="493"/>
      <c r="F485" s="493"/>
      <c r="G485" s="22"/>
      <c r="H485" s="494"/>
    </row>
    <row r="486" spans="5:8">
      <c r="E486" s="493"/>
      <c r="F486" s="493"/>
      <c r="G486" s="22"/>
      <c r="H486" s="494"/>
    </row>
    <row r="487" spans="5:8">
      <c r="E487" s="493"/>
      <c r="F487" s="493"/>
      <c r="G487" s="22"/>
      <c r="H487" s="494"/>
    </row>
    <row r="488" spans="5:8">
      <c r="E488" s="493"/>
      <c r="F488" s="493"/>
      <c r="G488" s="22"/>
      <c r="H488" s="494"/>
    </row>
    <row r="489" spans="5:8">
      <c r="E489" s="493"/>
      <c r="F489" s="493"/>
      <c r="G489" s="22"/>
      <c r="H489" s="494"/>
    </row>
    <row r="490" spans="5:8">
      <c r="E490" s="493"/>
      <c r="F490" s="493"/>
      <c r="G490" s="22"/>
      <c r="H490" s="494"/>
    </row>
    <row r="491" spans="5:8">
      <c r="E491" s="493"/>
      <c r="F491" s="493"/>
      <c r="G491" s="22"/>
      <c r="H491" s="494"/>
    </row>
    <row r="492" spans="5:8">
      <c r="E492" s="493"/>
      <c r="F492" s="493"/>
      <c r="G492" s="22"/>
      <c r="H492" s="494"/>
    </row>
    <row r="493" spans="5:8">
      <c r="E493" s="493"/>
      <c r="F493" s="493"/>
      <c r="G493" s="22"/>
      <c r="H493" s="494"/>
    </row>
    <row r="494" spans="5:8">
      <c r="E494" s="493"/>
      <c r="F494" s="493"/>
      <c r="G494" s="22"/>
      <c r="H494" s="494"/>
    </row>
    <row r="495" spans="5:8">
      <c r="E495" s="493"/>
      <c r="F495" s="493"/>
      <c r="G495" s="22"/>
      <c r="H495" s="494"/>
    </row>
    <row r="496" spans="5:8">
      <c r="E496" s="493"/>
      <c r="F496" s="493"/>
      <c r="G496" s="22"/>
      <c r="H496" s="494"/>
    </row>
    <row r="497" spans="5:8">
      <c r="E497" s="493"/>
      <c r="F497" s="493"/>
      <c r="G497" s="22"/>
      <c r="H497" s="494"/>
    </row>
    <row r="498" spans="5:8">
      <c r="E498" s="493"/>
      <c r="F498" s="493"/>
      <c r="G498" s="22"/>
      <c r="H498" s="494"/>
    </row>
    <row r="499" spans="5:8">
      <c r="E499" s="493"/>
      <c r="F499" s="493"/>
      <c r="G499" s="22"/>
      <c r="H499" s="494"/>
    </row>
    <row r="500" spans="5:8">
      <c r="E500" s="493"/>
      <c r="F500" s="493"/>
      <c r="G500" s="22"/>
      <c r="H500" s="494"/>
    </row>
    <row r="501" spans="5:8">
      <c r="E501" s="493"/>
      <c r="F501" s="493"/>
      <c r="G501" s="22"/>
      <c r="H501" s="494"/>
    </row>
    <row r="502" spans="5:8">
      <c r="E502" s="493"/>
      <c r="F502" s="493"/>
      <c r="G502" s="22"/>
      <c r="H502" s="494"/>
    </row>
    <row r="503" spans="5:8">
      <c r="E503" s="493"/>
      <c r="F503" s="493"/>
      <c r="G503" s="22"/>
      <c r="H503" s="494"/>
    </row>
    <row r="504" spans="5:8">
      <c r="E504" s="493"/>
      <c r="F504" s="493"/>
      <c r="G504" s="22"/>
      <c r="H504" s="494"/>
    </row>
    <row r="505" spans="5:8">
      <c r="E505" s="493"/>
      <c r="F505" s="493"/>
      <c r="G505" s="22"/>
      <c r="H505" s="494"/>
    </row>
    <row r="506" spans="5:8">
      <c r="E506" s="493"/>
      <c r="F506" s="493"/>
      <c r="G506" s="22"/>
      <c r="H506" s="494"/>
    </row>
    <row r="507" spans="5:8">
      <c r="E507" s="493"/>
      <c r="F507" s="493"/>
      <c r="G507" s="22"/>
      <c r="H507" s="494"/>
    </row>
    <row r="508" spans="5:8">
      <c r="E508" s="493"/>
      <c r="F508" s="493"/>
      <c r="G508" s="22"/>
      <c r="H508" s="494"/>
    </row>
    <row r="509" spans="5:8">
      <c r="E509" s="493"/>
      <c r="F509" s="493"/>
      <c r="G509" s="22"/>
      <c r="H509" s="494"/>
    </row>
    <row r="510" spans="5:8">
      <c r="E510" s="493"/>
      <c r="F510" s="493"/>
      <c r="G510" s="22"/>
      <c r="H510" s="494"/>
    </row>
    <row r="511" spans="5:8">
      <c r="E511" s="493"/>
      <c r="F511" s="493"/>
      <c r="G511" s="22"/>
      <c r="H511" s="494"/>
    </row>
    <row r="512" spans="5:8">
      <c r="E512" s="493"/>
      <c r="F512" s="493"/>
      <c r="G512" s="22"/>
      <c r="H512" s="494"/>
    </row>
    <row r="513" spans="5:8">
      <c r="E513" s="493"/>
      <c r="F513" s="493"/>
      <c r="G513" s="22"/>
      <c r="H513" s="494"/>
    </row>
    <row r="514" spans="5:8">
      <c r="E514" s="493"/>
      <c r="F514" s="493"/>
      <c r="G514" s="22"/>
      <c r="H514" s="494"/>
    </row>
    <row r="515" spans="5:8">
      <c r="E515" s="493"/>
      <c r="F515" s="493"/>
      <c r="G515" s="22"/>
      <c r="H515" s="494"/>
    </row>
    <row r="516" spans="5:8">
      <c r="E516" s="493"/>
      <c r="F516" s="493"/>
      <c r="G516" s="22"/>
      <c r="H516" s="494"/>
    </row>
    <row r="517" spans="5:8">
      <c r="E517" s="493"/>
      <c r="F517" s="493"/>
      <c r="G517" s="22"/>
      <c r="H517" s="494"/>
    </row>
    <row r="518" spans="5:8">
      <c r="E518" s="493"/>
      <c r="F518" s="493"/>
      <c r="G518" s="22"/>
      <c r="H518" s="494"/>
    </row>
    <row r="519" spans="5:8">
      <c r="E519" s="493"/>
      <c r="F519" s="493"/>
      <c r="G519" s="22"/>
      <c r="H519" s="494"/>
    </row>
    <row r="520" spans="5:8">
      <c r="E520" s="493"/>
      <c r="F520" s="493"/>
      <c r="G520" s="22"/>
      <c r="H520" s="494"/>
    </row>
    <row r="521" spans="5:8">
      <c r="E521" s="493"/>
      <c r="F521" s="493"/>
      <c r="G521" s="22"/>
      <c r="H521" s="494"/>
    </row>
    <row r="522" spans="5:8">
      <c r="E522" s="493"/>
      <c r="F522" s="493"/>
      <c r="G522" s="22"/>
      <c r="H522" s="494"/>
    </row>
    <row r="523" spans="5:8">
      <c r="E523" s="493"/>
      <c r="F523" s="493"/>
      <c r="G523" s="22"/>
      <c r="H523" s="494"/>
    </row>
    <row r="524" spans="5:8">
      <c r="E524" s="493"/>
      <c r="F524" s="493"/>
      <c r="G524" s="22"/>
      <c r="H524" s="494"/>
    </row>
    <row r="525" spans="5:8">
      <c r="E525" s="493"/>
      <c r="F525" s="493"/>
      <c r="G525" s="22"/>
      <c r="H525" s="494"/>
    </row>
    <row r="526" spans="5:8">
      <c r="E526" s="493"/>
      <c r="F526" s="493"/>
      <c r="G526" s="22"/>
      <c r="H526" s="494"/>
    </row>
    <row r="527" spans="5:8">
      <c r="E527" s="493"/>
      <c r="F527" s="493"/>
      <c r="G527" s="22"/>
      <c r="H527" s="494"/>
    </row>
    <row r="528" spans="5:8">
      <c r="E528" s="493"/>
      <c r="F528" s="493"/>
      <c r="G528" s="22"/>
      <c r="H528" s="494"/>
    </row>
    <row r="529" spans="5:8">
      <c r="E529" s="493"/>
      <c r="F529" s="493"/>
      <c r="G529" s="22"/>
      <c r="H529" s="494"/>
    </row>
    <row r="530" spans="5:8">
      <c r="E530" s="493"/>
      <c r="F530" s="493"/>
      <c r="G530" s="22"/>
      <c r="H530" s="494"/>
    </row>
    <row r="531" spans="5:8">
      <c r="E531" s="493"/>
      <c r="F531" s="493"/>
      <c r="G531" s="22"/>
      <c r="H531" s="494"/>
    </row>
    <row r="532" spans="5:8">
      <c r="E532" s="493"/>
      <c r="F532" s="493"/>
      <c r="G532" s="22"/>
      <c r="H532" s="494"/>
    </row>
    <row r="533" spans="5:8">
      <c r="E533" s="493"/>
      <c r="F533" s="493"/>
      <c r="G533" s="22"/>
      <c r="H533" s="494"/>
    </row>
    <row r="534" spans="5:8">
      <c r="E534" s="493"/>
      <c r="F534" s="493"/>
      <c r="G534" s="22"/>
      <c r="H534" s="494"/>
    </row>
    <row r="535" spans="5:8">
      <c r="E535" s="493"/>
      <c r="F535" s="493"/>
      <c r="G535" s="22"/>
      <c r="H535" s="494"/>
    </row>
    <row r="536" spans="5:8">
      <c r="E536" s="493"/>
      <c r="F536" s="493"/>
      <c r="G536" s="22"/>
      <c r="H536" s="494"/>
    </row>
    <row r="537" spans="5:8">
      <c r="E537" s="493"/>
      <c r="F537" s="493"/>
      <c r="G537" s="22"/>
      <c r="H537" s="494"/>
    </row>
    <row r="538" spans="5:8">
      <c r="E538" s="493"/>
      <c r="F538" s="493"/>
      <c r="G538" s="22"/>
      <c r="H538" s="494"/>
    </row>
    <row r="539" spans="5:8">
      <c r="E539" s="493"/>
      <c r="F539" s="493"/>
      <c r="G539" s="22"/>
      <c r="H539" s="494"/>
    </row>
    <row r="540" spans="5:8">
      <c r="E540" s="493"/>
      <c r="F540" s="493"/>
      <c r="G540" s="22"/>
      <c r="H540" s="494"/>
    </row>
    <row r="541" spans="5:8">
      <c r="E541" s="493"/>
      <c r="F541" s="493"/>
      <c r="G541" s="22"/>
      <c r="H541" s="494"/>
    </row>
    <row r="542" spans="5:8">
      <c r="E542" s="493"/>
      <c r="F542" s="493"/>
      <c r="G542" s="22"/>
      <c r="H542" s="494"/>
    </row>
    <row r="543" spans="5:8">
      <c r="E543" s="493"/>
      <c r="F543" s="493"/>
      <c r="G543" s="22"/>
      <c r="H543" s="494"/>
    </row>
    <row r="544" spans="5:8">
      <c r="E544" s="493"/>
      <c r="F544" s="493"/>
      <c r="G544" s="22"/>
      <c r="H544" s="494"/>
    </row>
    <row r="545" spans="5:8">
      <c r="E545" s="493"/>
      <c r="F545" s="493"/>
      <c r="G545" s="22"/>
      <c r="H545" s="494"/>
    </row>
    <row r="546" spans="5:8">
      <c r="E546" s="493"/>
      <c r="F546" s="493"/>
      <c r="G546" s="22"/>
      <c r="H546" s="494"/>
    </row>
    <row r="547" spans="5:8">
      <c r="E547" s="493"/>
      <c r="F547" s="493"/>
      <c r="G547" s="22"/>
      <c r="H547" s="494"/>
    </row>
    <row r="548" spans="5:8">
      <c r="E548" s="493"/>
      <c r="F548" s="493"/>
      <c r="G548" s="22"/>
      <c r="H548" s="494"/>
    </row>
    <row r="549" spans="5:8">
      <c r="E549" s="493"/>
      <c r="F549" s="493"/>
      <c r="G549" s="22"/>
      <c r="H549" s="494"/>
    </row>
    <row r="550" spans="5:8">
      <c r="E550" s="493"/>
      <c r="F550" s="493"/>
      <c r="G550" s="22"/>
      <c r="H550" s="494"/>
    </row>
    <row r="551" spans="5:8">
      <c r="E551" s="493"/>
      <c r="F551" s="493"/>
      <c r="G551" s="22"/>
      <c r="H551" s="494"/>
    </row>
    <row r="552" spans="5:8">
      <c r="E552" s="493"/>
      <c r="F552" s="493"/>
      <c r="G552" s="22"/>
      <c r="H552" s="494"/>
    </row>
    <row r="553" spans="5:8">
      <c r="E553" s="493"/>
      <c r="F553" s="493"/>
      <c r="G553" s="22"/>
      <c r="H553" s="494"/>
    </row>
    <row r="554" spans="5:8">
      <c r="E554" s="493"/>
      <c r="F554" s="493"/>
      <c r="G554" s="22"/>
      <c r="H554" s="494"/>
    </row>
    <row r="555" spans="5:8">
      <c r="E555" s="493"/>
      <c r="F555" s="493"/>
      <c r="G555" s="22"/>
      <c r="H555" s="494"/>
    </row>
    <row r="556" spans="5:8">
      <c r="E556" s="493"/>
      <c r="F556" s="493"/>
      <c r="G556" s="22"/>
      <c r="H556" s="494"/>
    </row>
    <row r="557" spans="5:8">
      <c r="E557" s="493"/>
      <c r="F557" s="493"/>
      <c r="G557" s="22"/>
      <c r="H557" s="494"/>
    </row>
    <row r="558" spans="5:8">
      <c r="E558" s="493"/>
      <c r="F558" s="493"/>
      <c r="G558" s="22"/>
      <c r="H558" s="494"/>
    </row>
    <row r="559" spans="5:8">
      <c r="E559" s="493"/>
      <c r="F559" s="493"/>
      <c r="G559" s="22"/>
      <c r="H559" s="494"/>
    </row>
    <row r="560" spans="5:8">
      <c r="E560" s="493"/>
      <c r="F560" s="493"/>
      <c r="G560" s="22"/>
      <c r="H560" s="494"/>
    </row>
    <row r="561" spans="5:8">
      <c r="E561" s="493"/>
      <c r="F561" s="493"/>
      <c r="G561" s="22"/>
      <c r="H561" s="494"/>
    </row>
    <row r="562" spans="5:8">
      <c r="E562" s="493"/>
      <c r="F562" s="493"/>
      <c r="G562" s="22"/>
      <c r="H562" s="494"/>
    </row>
    <row r="563" spans="5:8">
      <c r="E563" s="493"/>
      <c r="F563" s="493"/>
      <c r="G563" s="22"/>
      <c r="H563" s="494"/>
    </row>
    <row r="564" spans="5:8">
      <c r="E564" s="493"/>
      <c r="F564" s="493"/>
      <c r="G564" s="22"/>
      <c r="H564" s="494"/>
    </row>
    <row r="565" spans="5:8">
      <c r="E565" s="493"/>
      <c r="F565" s="493"/>
      <c r="G565" s="22"/>
      <c r="H565" s="494"/>
    </row>
    <row r="566" spans="5:8">
      <c r="E566" s="493"/>
      <c r="F566" s="493"/>
      <c r="G566" s="22"/>
      <c r="H566" s="494"/>
    </row>
    <row r="567" spans="5:8">
      <c r="E567" s="493"/>
      <c r="F567" s="493"/>
      <c r="G567" s="22"/>
      <c r="H567" s="494"/>
    </row>
    <row r="568" spans="5:8">
      <c r="E568" s="493"/>
      <c r="F568" s="493"/>
      <c r="G568" s="22"/>
      <c r="H568" s="494"/>
    </row>
    <row r="569" spans="5:8">
      <c r="E569" s="493"/>
      <c r="F569" s="493"/>
      <c r="G569" s="22"/>
      <c r="H569" s="494"/>
    </row>
    <row r="570" spans="5:8">
      <c r="E570" s="493"/>
      <c r="F570" s="493"/>
      <c r="G570" s="22"/>
      <c r="H570" s="494"/>
    </row>
    <row r="571" spans="5:8">
      <c r="E571" s="493"/>
      <c r="F571" s="493"/>
      <c r="G571" s="22"/>
      <c r="H571" s="494"/>
    </row>
    <row r="572" spans="5:8">
      <c r="E572" s="493"/>
      <c r="F572" s="493"/>
      <c r="G572" s="22"/>
      <c r="H572" s="494"/>
    </row>
    <row r="573" spans="5:8">
      <c r="E573" s="493"/>
      <c r="F573" s="493"/>
      <c r="G573" s="22"/>
      <c r="H573" s="494"/>
    </row>
    <row r="574" spans="5:8">
      <c r="E574" s="493"/>
      <c r="F574" s="493"/>
      <c r="G574" s="22"/>
      <c r="H574" s="494"/>
    </row>
    <row r="575" spans="5:8">
      <c r="E575" s="493"/>
      <c r="F575" s="493"/>
      <c r="G575" s="22"/>
      <c r="H575" s="494"/>
    </row>
    <row r="576" spans="5:8">
      <c r="E576" s="493"/>
      <c r="F576" s="493"/>
      <c r="G576" s="22"/>
      <c r="H576" s="494"/>
    </row>
    <row r="577" spans="5:8">
      <c r="E577" s="493"/>
      <c r="F577" s="493"/>
      <c r="G577" s="22"/>
      <c r="H577" s="494"/>
    </row>
    <row r="578" spans="5:8">
      <c r="E578" s="493"/>
      <c r="F578" s="493"/>
      <c r="G578" s="22"/>
      <c r="H578" s="494"/>
    </row>
    <row r="579" spans="5:8">
      <c r="E579" s="493"/>
      <c r="F579" s="493"/>
      <c r="G579" s="22"/>
      <c r="H579" s="494"/>
    </row>
    <row r="580" spans="5:8">
      <c r="E580" s="493"/>
      <c r="F580" s="493"/>
      <c r="G580" s="22"/>
      <c r="H580" s="494"/>
    </row>
    <row r="581" spans="5:8">
      <c r="E581" s="493"/>
      <c r="F581" s="493"/>
      <c r="G581" s="22"/>
      <c r="H581" s="494"/>
    </row>
    <row r="582" spans="5:8">
      <c r="E582" s="493"/>
      <c r="F582" s="493"/>
      <c r="G582" s="22"/>
      <c r="H582" s="494"/>
    </row>
    <row r="583" spans="5:8">
      <c r="E583" s="493"/>
      <c r="F583" s="493"/>
      <c r="G583" s="22"/>
      <c r="H583" s="494"/>
    </row>
    <row r="584" spans="5:8">
      <c r="E584" s="493"/>
      <c r="F584" s="493"/>
      <c r="G584" s="22"/>
      <c r="H584" s="494"/>
    </row>
    <row r="585" spans="5:8">
      <c r="E585" s="493"/>
      <c r="F585" s="493"/>
      <c r="G585" s="22"/>
      <c r="H585" s="494"/>
    </row>
    <row r="586" spans="5:8">
      <c r="E586" s="493"/>
      <c r="F586" s="493"/>
      <c r="G586" s="22"/>
      <c r="H586" s="494"/>
    </row>
    <row r="587" spans="5:8">
      <c r="E587" s="493"/>
      <c r="F587" s="493"/>
      <c r="G587" s="22"/>
      <c r="H587" s="494"/>
    </row>
    <row r="588" spans="5:8">
      <c r="E588" s="493"/>
      <c r="F588" s="493"/>
      <c r="G588" s="22"/>
      <c r="H588" s="494"/>
    </row>
    <row r="589" spans="5:8">
      <c r="E589" s="493"/>
      <c r="F589" s="493"/>
      <c r="G589" s="22"/>
      <c r="H589" s="494"/>
    </row>
    <row r="590" spans="5:8">
      <c r="E590" s="493"/>
      <c r="F590" s="493"/>
      <c r="G590" s="22"/>
      <c r="H590" s="494"/>
    </row>
    <row r="591" spans="5:8">
      <c r="E591" s="493"/>
      <c r="F591" s="493"/>
      <c r="G591" s="22"/>
      <c r="H591" s="494"/>
    </row>
    <row r="592" spans="5:8">
      <c r="E592" s="493"/>
      <c r="F592" s="493"/>
      <c r="G592" s="22"/>
      <c r="H592" s="494"/>
    </row>
    <row r="593" spans="5:8">
      <c r="E593" s="493"/>
      <c r="F593" s="493"/>
      <c r="G593" s="22"/>
      <c r="H593" s="494"/>
    </row>
    <row r="594" spans="5:8">
      <c r="E594" s="493"/>
      <c r="F594" s="493"/>
      <c r="G594" s="22"/>
      <c r="H594" s="494"/>
    </row>
    <row r="595" spans="5:8">
      <c r="E595" s="493"/>
      <c r="F595" s="493"/>
      <c r="G595" s="22"/>
      <c r="H595" s="494"/>
    </row>
    <row r="596" spans="5:8">
      <c r="E596" s="493"/>
      <c r="F596" s="493"/>
      <c r="G596" s="22"/>
      <c r="H596" s="494"/>
    </row>
    <row r="597" spans="5:8">
      <c r="E597" s="493"/>
      <c r="F597" s="493"/>
      <c r="G597" s="22"/>
      <c r="H597" s="494"/>
    </row>
    <row r="598" spans="5:8">
      <c r="E598" s="493"/>
      <c r="F598" s="493"/>
      <c r="G598" s="22"/>
      <c r="H598" s="494"/>
    </row>
    <row r="599" spans="5:8">
      <c r="E599" s="493"/>
      <c r="F599" s="493"/>
      <c r="G599" s="22"/>
      <c r="H599" s="494"/>
    </row>
    <row r="600" spans="5:8">
      <c r="E600" s="493"/>
      <c r="F600" s="493"/>
      <c r="G600" s="22"/>
      <c r="H600" s="494"/>
    </row>
    <row r="601" spans="5:8">
      <c r="E601" s="493"/>
      <c r="F601" s="493"/>
      <c r="G601" s="22"/>
      <c r="H601" s="494"/>
    </row>
    <row r="602" spans="5:8">
      <c r="E602" s="493"/>
      <c r="F602" s="493"/>
      <c r="G602" s="22"/>
      <c r="H602" s="494"/>
    </row>
    <row r="603" spans="5:8">
      <c r="E603" s="493"/>
      <c r="F603" s="493"/>
      <c r="G603" s="22"/>
      <c r="H603" s="494"/>
    </row>
    <row r="604" spans="5:8">
      <c r="E604" s="493"/>
      <c r="F604" s="493"/>
      <c r="G604" s="22"/>
      <c r="H604" s="494"/>
    </row>
    <row r="605" spans="5:8">
      <c r="E605" s="493"/>
      <c r="F605" s="493"/>
      <c r="G605" s="22"/>
      <c r="H605" s="494"/>
    </row>
    <row r="606" spans="5:8">
      <c r="E606" s="493"/>
      <c r="F606" s="493"/>
      <c r="G606" s="22"/>
      <c r="H606" s="494"/>
    </row>
    <row r="607" spans="5:8">
      <c r="E607" s="493"/>
      <c r="F607" s="493"/>
      <c r="G607" s="22"/>
      <c r="H607" s="494"/>
    </row>
    <row r="608" spans="5:8">
      <c r="E608" s="493"/>
      <c r="F608" s="493"/>
      <c r="G608" s="22"/>
      <c r="H608" s="494"/>
    </row>
    <row r="609" spans="5:8">
      <c r="E609" s="493"/>
      <c r="F609" s="493"/>
      <c r="G609" s="22"/>
      <c r="H609" s="494"/>
    </row>
    <row r="610" spans="5:8">
      <c r="E610" s="493"/>
      <c r="F610" s="493"/>
      <c r="G610" s="22"/>
      <c r="H610" s="494"/>
    </row>
    <row r="611" spans="5:8">
      <c r="E611" s="493"/>
      <c r="F611" s="493"/>
      <c r="G611" s="22"/>
      <c r="H611" s="494"/>
    </row>
    <row r="612" spans="5:8">
      <c r="E612" s="493"/>
      <c r="F612" s="493"/>
      <c r="G612" s="22"/>
      <c r="H612" s="494"/>
    </row>
    <row r="613" spans="5:8">
      <c r="E613" s="493"/>
      <c r="F613" s="493"/>
      <c r="G613" s="22"/>
      <c r="H613" s="494"/>
    </row>
    <row r="614" spans="5:8">
      <c r="E614" s="493"/>
      <c r="F614" s="493"/>
      <c r="G614" s="22"/>
      <c r="H614" s="494"/>
    </row>
    <row r="615" spans="5:8">
      <c r="E615" s="493"/>
      <c r="F615" s="493"/>
      <c r="G615" s="22"/>
      <c r="H615" s="494"/>
    </row>
    <row r="616" spans="5:8">
      <c r="E616" s="493"/>
      <c r="F616" s="493"/>
      <c r="G616" s="22"/>
      <c r="H616" s="494"/>
    </row>
    <row r="617" spans="5:8">
      <c r="E617" s="493"/>
      <c r="F617" s="493"/>
      <c r="G617" s="22"/>
      <c r="H617" s="494"/>
    </row>
    <row r="618" spans="5:8">
      <c r="E618" s="493"/>
      <c r="F618" s="493"/>
      <c r="G618" s="22"/>
      <c r="H618" s="494"/>
    </row>
    <row r="619" spans="5:8">
      <c r="E619" s="493"/>
      <c r="F619" s="493"/>
      <c r="G619" s="22"/>
      <c r="H619" s="494"/>
    </row>
    <row r="620" spans="5:8">
      <c r="E620" s="493"/>
      <c r="F620" s="493"/>
      <c r="G620" s="22"/>
      <c r="H620" s="494"/>
    </row>
    <row r="621" spans="5:8">
      <c r="E621" s="493"/>
      <c r="F621" s="493"/>
      <c r="G621" s="22"/>
      <c r="H621" s="494"/>
    </row>
    <row r="622" spans="5:8">
      <c r="E622" s="493"/>
      <c r="F622" s="493"/>
      <c r="G622" s="22"/>
      <c r="H622" s="494"/>
    </row>
    <row r="623" spans="5:8">
      <c r="E623" s="493"/>
      <c r="F623" s="493"/>
      <c r="G623" s="22"/>
      <c r="H623" s="494"/>
    </row>
    <row r="624" spans="5:8">
      <c r="E624" s="493"/>
      <c r="F624" s="493"/>
      <c r="G624" s="22"/>
      <c r="H624" s="494"/>
    </row>
    <row r="625" spans="5:8">
      <c r="E625" s="493"/>
      <c r="F625" s="493"/>
      <c r="G625" s="22"/>
      <c r="H625" s="494"/>
    </row>
    <row r="626" spans="5:8">
      <c r="E626" s="493"/>
      <c r="F626" s="493"/>
      <c r="G626" s="22"/>
      <c r="H626" s="494"/>
    </row>
    <row r="627" spans="5:8">
      <c r="E627" s="493"/>
      <c r="F627" s="493"/>
      <c r="G627" s="22"/>
      <c r="H627" s="494"/>
    </row>
    <row r="628" spans="5:8">
      <c r="E628" s="493"/>
      <c r="F628" s="493"/>
      <c r="G628" s="22"/>
      <c r="H628" s="494"/>
    </row>
    <row r="629" spans="5:8">
      <c r="E629" s="493"/>
      <c r="F629" s="493"/>
      <c r="G629" s="22"/>
      <c r="H629" s="494"/>
    </row>
    <row r="630" spans="5:8">
      <c r="E630" s="493"/>
      <c r="F630" s="493"/>
      <c r="G630" s="22"/>
      <c r="H630" s="494"/>
    </row>
    <row r="631" spans="5:8">
      <c r="E631" s="493"/>
      <c r="F631" s="493"/>
      <c r="G631" s="22"/>
      <c r="H631" s="494"/>
    </row>
    <row r="632" spans="5:8">
      <c r="E632" s="493"/>
      <c r="F632" s="493"/>
      <c r="G632" s="22"/>
      <c r="H632" s="494"/>
    </row>
    <row r="633" spans="5:8">
      <c r="E633" s="493"/>
      <c r="F633" s="493"/>
      <c r="G633" s="22"/>
      <c r="H633" s="494"/>
    </row>
    <row r="634" spans="5:8">
      <c r="E634" s="493"/>
      <c r="F634" s="493"/>
      <c r="G634" s="22"/>
      <c r="H634" s="494"/>
    </row>
    <row r="635" spans="5:8">
      <c r="E635" s="493"/>
      <c r="F635" s="493"/>
      <c r="G635" s="22"/>
      <c r="H635" s="494"/>
    </row>
    <row r="636" spans="5:8">
      <c r="E636" s="493"/>
      <c r="F636" s="493"/>
      <c r="G636" s="22"/>
      <c r="H636" s="494"/>
    </row>
    <row r="637" spans="5:8">
      <c r="E637" s="493"/>
      <c r="F637" s="493"/>
      <c r="G637" s="22"/>
      <c r="H637" s="494"/>
    </row>
    <row r="638" spans="5:8">
      <c r="E638" s="493"/>
      <c r="F638" s="493"/>
      <c r="G638" s="22"/>
      <c r="H638" s="494"/>
    </row>
    <row r="639" spans="5:8">
      <c r="E639" s="493"/>
      <c r="F639" s="493"/>
      <c r="G639" s="22"/>
      <c r="H639" s="494"/>
    </row>
    <row r="640" spans="5:8">
      <c r="E640" s="493"/>
      <c r="F640" s="493"/>
      <c r="G640" s="22"/>
      <c r="H640" s="494"/>
    </row>
    <row r="641" spans="5:8">
      <c r="E641" s="493"/>
      <c r="F641" s="493"/>
      <c r="G641" s="22"/>
      <c r="H641" s="494"/>
    </row>
    <row r="642" spans="5:8">
      <c r="E642" s="493"/>
      <c r="F642" s="493"/>
      <c r="G642" s="22"/>
      <c r="H642" s="494"/>
    </row>
    <row r="643" spans="5:8">
      <c r="E643" s="493"/>
      <c r="F643" s="493"/>
      <c r="G643" s="22"/>
      <c r="H643" s="494"/>
    </row>
    <row r="644" spans="5:8">
      <c r="E644" s="493"/>
      <c r="F644" s="493"/>
      <c r="G644" s="22"/>
      <c r="H644" s="494"/>
    </row>
    <row r="645" spans="5:8">
      <c r="E645" s="493"/>
      <c r="F645" s="493"/>
      <c r="G645" s="22"/>
      <c r="H645" s="494"/>
    </row>
    <row r="646" spans="5:8">
      <c r="E646" s="493"/>
      <c r="F646" s="493"/>
      <c r="G646" s="22"/>
      <c r="H646" s="494"/>
    </row>
    <row r="647" spans="5:8">
      <c r="E647" s="493"/>
      <c r="F647" s="493"/>
      <c r="G647" s="22"/>
      <c r="H647" s="494"/>
    </row>
    <row r="648" spans="5:8">
      <c r="E648" s="493"/>
      <c r="F648" s="493"/>
      <c r="G648" s="22"/>
      <c r="H648" s="494"/>
    </row>
    <row r="649" spans="5:8">
      <c r="E649" s="493"/>
      <c r="F649" s="493"/>
      <c r="G649" s="22"/>
      <c r="H649" s="494"/>
    </row>
    <row r="650" spans="5:8">
      <c r="E650" s="493"/>
      <c r="F650" s="493"/>
      <c r="G650" s="22"/>
      <c r="H650" s="494"/>
    </row>
    <row r="651" spans="5:8">
      <c r="E651" s="493"/>
      <c r="F651" s="493"/>
      <c r="G651" s="22"/>
      <c r="H651" s="494"/>
    </row>
    <row r="652" spans="5:8">
      <c r="E652" s="493"/>
      <c r="F652" s="493"/>
      <c r="G652" s="22"/>
      <c r="H652" s="494"/>
    </row>
    <row r="653" spans="5:8">
      <c r="E653" s="493"/>
      <c r="F653" s="493"/>
      <c r="G653" s="22"/>
      <c r="H653" s="494"/>
    </row>
    <row r="654" spans="5:8">
      <c r="E654" s="493"/>
      <c r="F654" s="493"/>
      <c r="G654" s="22"/>
      <c r="H654" s="494"/>
    </row>
    <row r="655" spans="5:8">
      <c r="E655" s="493"/>
      <c r="F655" s="493"/>
      <c r="G655" s="22"/>
      <c r="H655" s="494"/>
    </row>
    <row r="656" spans="5:8">
      <c r="E656" s="493"/>
      <c r="F656" s="493"/>
      <c r="G656" s="22"/>
      <c r="H656" s="494"/>
    </row>
    <row r="657" spans="5:8">
      <c r="E657" s="493"/>
      <c r="F657" s="493"/>
      <c r="G657" s="22"/>
      <c r="H657" s="494"/>
    </row>
    <row r="658" spans="5:8">
      <c r="E658" s="493"/>
      <c r="F658" s="493"/>
      <c r="G658" s="22"/>
      <c r="H658" s="494"/>
    </row>
    <row r="659" spans="5:8">
      <c r="E659" s="493"/>
      <c r="F659" s="493"/>
      <c r="G659" s="22"/>
      <c r="H659" s="494"/>
    </row>
    <row r="660" spans="5:8">
      <c r="E660" s="493"/>
      <c r="F660" s="493"/>
      <c r="G660" s="22"/>
      <c r="H660" s="494"/>
    </row>
    <row r="661" spans="5:8">
      <c r="E661" s="493"/>
      <c r="F661" s="493"/>
      <c r="G661" s="22"/>
      <c r="H661" s="494"/>
    </row>
    <row r="662" spans="5:8">
      <c r="E662" s="493"/>
      <c r="F662" s="493"/>
      <c r="G662" s="22"/>
      <c r="H662" s="494"/>
    </row>
    <row r="663" spans="5:8">
      <c r="E663" s="493"/>
      <c r="F663" s="493"/>
      <c r="G663" s="22"/>
      <c r="H663" s="494"/>
    </row>
    <row r="664" spans="5:8">
      <c r="E664" s="493"/>
      <c r="F664" s="493"/>
      <c r="G664" s="22"/>
      <c r="H664" s="494"/>
    </row>
    <row r="665" spans="5:8">
      <c r="E665" s="493"/>
      <c r="F665" s="493"/>
      <c r="G665" s="22"/>
      <c r="H665" s="494"/>
    </row>
    <row r="666" spans="5:8">
      <c r="E666" s="493"/>
      <c r="F666" s="493"/>
      <c r="G666" s="22"/>
      <c r="H666" s="494"/>
    </row>
    <row r="667" spans="5:8">
      <c r="E667" s="493"/>
      <c r="F667" s="493"/>
      <c r="G667" s="22"/>
      <c r="H667" s="494"/>
    </row>
    <row r="668" spans="5:8">
      <c r="E668" s="493"/>
      <c r="F668" s="493"/>
      <c r="G668" s="22"/>
      <c r="H668" s="494"/>
    </row>
    <row r="669" spans="5:8">
      <c r="E669" s="493"/>
      <c r="F669" s="493"/>
      <c r="G669" s="22"/>
      <c r="H669" s="494"/>
    </row>
    <row r="670" spans="5:8">
      <c r="E670" s="493"/>
      <c r="F670" s="493"/>
      <c r="G670" s="22"/>
      <c r="H670" s="494"/>
    </row>
    <row r="671" spans="5:8">
      <c r="E671" s="493"/>
      <c r="F671" s="493"/>
      <c r="G671" s="22"/>
      <c r="H671" s="494"/>
    </row>
    <row r="672" spans="5:8">
      <c r="E672" s="493"/>
      <c r="F672" s="493"/>
      <c r="G672" s="22"/>
      <c r="H672" s="494"/>
    </row>
    <row r="673" spans="5:8">
      <c r="E673" s="493"/>
      <c r="F673" s="493"/>
      <c r="G673" s="22"/>
      <c r="H673" s="494"/>
    </row>
    <row r="674" spans="5:8">
      <c r="E674" s="493"/>
      <c r="F674" s="493"/>
      <c r="G674" s="22"/>
      <c r="H674" s="494"/>
    </row>
    <row r="675" spans="5:8">
      <c r="E675" s="493"/>
      <c r="F675" s="493"/>
      <c r="G675" s="22"/>
      <c r="H675" s="494"/>
    </row>
    <row r="676" spans="5:8">
      <c r="E676" s="493"/>
      <c r="F676" s="493"/>
      <c r="G676" s="22"/>
      <c r="H676" s="494"/>
    </row>
    <row r="677" spans="5:8">
      <c r="E677" s="493"/>
      <c r="F677" s="493"/>
      <c r="G677" s="22"/>
      <c r="H677" s="494"/>
    </row>
    <row r="678" spans="5:8">
      <c r="E678" s="493"/>
      <c r="F678" s="493"/>
      <c r="G678" s="22"/>
      <c r="H678" s="494"/>
    </row>
    <row r="679" spans="5:8">
      <c r="E679" s="493"/>
      <c r="F679" s="493"/>
      <c r="G679" s="22"/>
      <c r="H679" s="494"/>
    </row>
    <row r="680" spans="5:8">
      <c r="E680" s="493"/>
      <c r="F680" s="493"/>
      <c r="G680" s="22"/>
      <c r="H680" s="494"/>
    </row>
    <row r="681" spans="5:8">
      <c r="E681" s="493"/>
      <c r="F681" s="493"/>
      <c r="G681" s="22"/>
      <c r="H681" s="494"/>
    </row>
    <row r="682" spans="5:8">
      <c r="E682" s="493"/>
      <c r="F682" s="493"/>
      <c r="G682" s="22"/>
      <c r="H682" s="494"/>
    </row>
    <row r="683" spans="5:8">
      <c r="E683" s="493"/>
      <c r="F683" s="493"/>
      <c r="G683" s="22"/>
      <c r="H683" s="494"/>
    </row>
    <row r="684" spans="5:8">
      <c r="E684" s="493"/>
      <c r="F684" s="493"/>
      <c r="G684" s="22"/>
      <c r="H684" s="494"/>
    </row>
    <row r="685" spans="5:8">
      <c r="E685" s="493"/>
      <c r="F685" s="493"/>
      <c r="G685" s="22"/>
      <c r="H685" s="494"/>
    </row>
    <row r="686" spans="5:8">
      <c r="E686" s="493"/>
      <c r="F686" s="493"/>
      <c r="G686" s="22"/>
      <c r="H686" s="494"/>
    </row>
    <row r="687" spans="5:8">
      <c r="E687" s="493"/>
      <c r="F687" s="493"/>
      <c r="G687" s="22"/>
      <c r="H687" s="494"/>
    </row>
    <row r="688" spans="5:8">
      <c r="E688" s="493"/>
      <c r="F688" s="493"/>
      <c r="G688" s="22"/>
      <c r="H688" s="494"/>
    </row>
    <row r="689" spans="5:8">
      <c r="E689" s="493"/>
      <c r="F689" s="493"/>
      <c r="G689" s="22"/>
      <c r="H689" s="494"/>
    </row>
    <row r="690" spans="5:8">
      <c r="E690" s="493"/>
      <c r="F690" s="493"/>
      <c r="G690" s="22"/>
      <c r="H690" s="494"/>
    </row>
    <row r="691" spans="5:8">
      <c r="E691" s="493"/>
      <c r="F691" s="493"/>
      <c r="G691" s="22"/>
      <c r="H691" s="494"/>
    </row>
    <row r="692" spans="5:8">
      <c r="E692" s="493"/>
      <c r="F692" s="493"/>
      <c r="G692" s="22"/>
      <c r="H692" s="494"/>
    </row>
    <row r="693" spans="5:8">
      <c r="E693" s="493"/>
      <c r="F693" s="493"/>
      <c r="G693" s="22"/>
      <c r="H693" s="494"/>
    </row>
    <row r="694" spans="5:8">
      <c r="E694" s="493"/>
      <c r="F694" s="493"/>
      <c r="G694" s="22"/>
      <c r="H694" s="494"/>
    </row>
    <row r="695" spans="5:8">
      <c r="E695" s="493"/>
      <c r="F695" s="493"/>
      <c r="G695" s="22"/>
      <c r="H695" s="494"/>
    </row>
    <row r="696" spans="5:8">
      <c r="E696" s="493"/>
      <c r="F696" s="493"/>
      <c r="G696" s="22"/>
      <c r="H696" s="494"/>
    </row>
    <row r="697" spans="5:8">
      <c r="E697" s="493"/>
      <c r="F697" s="493"/>
      <c r="G697" s="22"/>
      <c r="H697" s="494"/>
    </row>
    <row r="698" spans="5:8">
      <c r="E698" s="493"/>
      <c r="F698" s="493"/>
      <c r="G698" s="22"/>
      <c r="H698" s="494"/>
    </row>
    <row r="699" spans="5:8">
      <c r="E699" s="493"/>
      <c r="F699" s="493"/>
      <c r="G699" s="22"/>
      <c r="H699" s="494"/>
    </row>
    <row r="700" spans="5:8">
      <c r="E700" s="493"/>
      <c r="F700" s="493"/>
      <c r="G700" s="22"/>
      <c r="H700" s="494"/>
    </row>
    <row r="701" spans="5:8">
      <c r="E701" s="493"/>
      <c r="F701" s="493"/>
      <c r="G701" s="22"/>
      <c r="H701" s="494"/>
    </row>
    <row r="702" spans="5:8">
      <c r="E702" s="493"/>
      <c r="F702" s="493"/>
      <c r="G702" s="22"/>
      <c r="H702" s="494"/>
    </row>
    <row r="703" spans="5:8">
      <c r="E703" s="493"/>
      <c r="F703" s="493"/>
      <c r="G703" s="22"/>
      <c r="H703" s="494"/>
    </row>
    <row r="704" spans="5:8">
      <c r="E704" s="493"/>
      <c r="F704" s="493"/>
      <c r="G704" s="22"/>
      <c r="H704" s="494"/>
    </row>
    <row r="705" spans="5:8">
      <c r="E705" s="493"/>
      <c r="F705" s="493"/>
      <c r="G705" s="22"/>
      <c r="H705" s="494"/>
    </row>
    <row r="706" spans="5:8">
      <c r="E706" s="493"/>
      <c r="F706" s="493"/>
      <c r="G706" s="22"/>
      <c r="H706" s="494"/>
    </row>
    <row r="707" spans="5:8">
      <c r="E707" s="493"/>
      <c r="F707" s="493"/>
      <c r="G707" s="22"/>
      <c r="H707" s="494"/>
    </row>
    <row r="708" spans="5:8">
      <c r="E708" s="493"/>
      <c r="F708" s="493"/>
      <c r="G708" s="22"/>
      <c r="H708" s="494"/>
    </row>
    <row r="709" spans="5:8">
      <c r="E709" s="493"/>
      <c r="F709" s="493"/>
      <c r="G709" s="22"/>
      <c r="H709" s="494"/>
    </row>
    <row r="710" spans="5:8">
      <c r="E710" s="493"/>
      <c r="F710" s="493"/>
      <c r="G710" s="22"/>
      <c r="H710" s="494"/>
    </row>
    <row r="711" spans="5:8">
      <c r="E711" s="493"/>
      <c r="F711" s="493"/>
      <c r="G711" s="22"/>
      <c r="H711" s="494"/>
    </row>
    <row r="712" spans="5:8">
      <c r="E712" s="493"/>
      <c r="F712" s="493"/>
      <c r="G712" s="22"/>
      <c r="H712" s="494"/>
    </row>
    <row r="713" spans="5:8">
      <c r="E713" s="493"/>
      <c r="F713" s="493"/>
      <c r="G713" s="22"/>
      <c r="H713" s="494"/>
    </row>
    <row r="714" spans="5:8">
      <c r="E714" s="493"/>
      <c r="F714" s="493"/>
      <c r="G714" s="22"/>
      <c r="H714" s="494"/>
    </row>
    <row r="715" spans="5:8">
      <c r="E715" s="493"/>
      <c r="F715" s="493"/>
      <c r="G715" s="22"/>
      <c r="H715" s="494"/>
    </row>
    <row r="716" spans="5:8">
      <c r="E716" s="493"/>
      <c r="F716" s="493"/>
      <c r="G716" s="22"/>
      <c r="H716" s="494"/>
    </row>
    <row r="717" spans="5:8">
      <c r="E717" s="493"/>
      <c r="F717" s="493"/>
      <c r="G717" s="22"/>
      <c r="H717" s="494"/>
    </row>
    <row r="718" spans="5:8">
      <c r="E718" s="493"/>
      <c r="F718" s="493"/>
      <c r="G718" s="22"/>
      <c r="H718" s="494"/>
    </row>
    <row r="719" spans="5:8">
      <c r="E719" s="493"/>
      <c r="F719" s="493"/>
      <c r="G719" s="22"/>
      <c r="H719" s="494"/>
    </row>
    <row r="720" spans="5:8">
      <c r="E720" s="493"/>
      <c r="F720" s="493"/>
      <c r="G720" s="22"/>
      <c r="H720" s="494"/>
    </row>
    <row r="721" spans="5:8">
      <c r="E721" s="493"/>
      <c r="F721" s="493"/>
      <c r="G721" s="22"/>
      <c r="H721" s="494"/>
    </row>
    <row r="722" spans="5:8">
      <c r="E722" s="493"/>
      <c r="F722" s="493"/>
      <c r="G722" s="22"/>
      <c r="H722" s="494"/>
    </row>
    <row r="723" spans="5:8">
      <c r="E723" s="493"/>
      <c r="F723" s="493"/>
      <c r="G723" s="22"/>
      <c r="H723" s="494"/>
    </row>
    <row r="724" spans="5:8">
      <c r="E724" s="493"/>
      <c r="F724" s="493"/>
      <c r="G724" s="22"/>
      <c r="H724" s="494"/>
    </row>
    <row r="725" spans="5:8">
      <c r="E725" s="493"/>
      <c r="F725" s="493"/>
      <c r="G725" s="22"/>
      <c r="H725" s="494"/>
    </row>
    <row r="726" spans="5:8">
      <c r="E726" s="493"/>
      <c r="F726" s="493"/>
      <c r="G726" s="22"/>
      <c r="H726" s="494"/>
    </row>
    <row r="727" spans="5:8">
      <c r="E727" s="493"/>
      <c r="F727" s="493"/>
      <c r="G727" s="22"/>
      <c r="H727" s="494"/>
    </row>
    <row r="728" spans="5:8">
      <c r="E728" s="493"/>
      <c r="F728" s="493"/>
      <c r="G728" s="22"/>
      <c r="H728" s="494"/>
    </row>
    <row r="729" spans="5:8">
      <c r="E729" s="493"/>
      <c r="F729" s="493"/>
      <c r="G729" s="22"/>
      <c r="H729" s="494"/>
    </row>
    <row r="730" spans="5:8">
      <c r="E730" s="493"/>
      <c r="F730" s="493"/>
      <c r="G730" s="22"/>
      <c r="H730" s="494"/>
    </row>
    <row r="731" spans="5:8">
      <c r="E731" s="493"/>
      <c r="F731" s="493"/>
      <c r="G731" s="22"/>
      <c r="H731" s="494"/>
    </row>
    <row r="732" spans="5:8">
      <c r="E732" s="493"/>
      <c r="F732" s="493"/>
      <c r="G732" s="22"/>
      <c r="H732" s="494"/>
    </row>
    <row r="733" spans="5:8">
      <c r="E733" s="493"/>
      <c r="F733" s="493"/>
      <c r="G733" s="22"/>
      <c r="H733" s="494"/>
    </row>
    <row r="734" spans="5:8">
      <c r="E734" s="493"/>
      <c r="F734" s="493"/>
      <c r="G734" s="22"/>
      <c r="H734" s="494"/>
    </row>
    <row r="735" spans="5:8">
      <c r="E735" s="493"/>
      <c r="F735" s="493"/>
      <c r="G735" s="22"/>
      <c r="H735" s="494"/>
    </row>
    <row r="736" spans="5:8">
      <c r="E736" s="493"/>
      <c r="F736" s="493"/>
      <c r="G736" s="22"/>
      <c r="H736" s="494"/>
    </row>
    <row r="737" spans="5:8">
      <c r="E737" s="493"/>
      <c r="F737" s="493"/>
      <c r="G737" s="22"/>
      <c r="H737" s="494"/>
    </row>
    <row r="738" spans="5:8">
      <c r="E738" s="493"/>
      <c r="F738" s="493"/>
      <c r="G738" s="22"/>
      <c r="H738" s="494"/>
    </row>
    <row r="739" spans="5:8">
      <c r="E739" s="493"/>
      <c r="F739" s="493"/>
      <c r="G739" s="22"/>
      <c r="H739" s="494"/>
    </row>
    <row r="740" spans="5:8">
      <c r="E740" s="493"/>
      <c r="F740" s="493"/>
      <c r="G740" s="22"/>
      <c r="H740" s="494"/>
    </row>
    <row r="741" spans="5:8">
      <c r="E741" s="493"/>
      <c r="F741" s="493"/>
      <c r="G741" s="22"/>
      <c r="H741" s="494"/>
    </row>
    <row r="742" spans="5:8">
      <c r="E742" s="493"/>
      <c r="F742" s="493"/>
      <c r="G742" s="22"/>
      <c r="H742" s="494"/>
    </row>
    <row r="743" spans="5:8">
      <c r="E743" s="493"/>
      <c r="F743" s="493"/>
      <c r="G743" s="22"/>
      <c r="H743" s="494"/>
    </row>
    <row r="744" spans="5:8">
      <c r="E744" s="493"/>
      <c r="F744" s="493"/>
      <c r="G744" s="22"/>
      <c r="H744" s="494"/>
    </row>
    <row r="745" spans="5:8">
      <c r="E745" s="493"/>
      <c r="F745" s="493"/>
      <c r="G745" s="22"/>
      <c r="H745" s="494"/>
    </row>
    <row r="746" spans="5:8">
      <c r="E746" s="493"/>
      <c r="F746" s="493"/>
      <c r="G746" s="22"/>
      <c r="H746" s="494"/>
    </row>
    <row r="747" spans="5:8">
      <c r="E747" s="493"/>
      <c r="F747" s="493"/>
      <c r="G747" s="22"/>
      <c r="H747" s="494"/>
    </row>
    <row r="748" spans="5:8">
      <c r="E748" s="493"/>
      <c r="F748" s="493"/>
      <c r="G748" s="22"/>
      <c r="H748" s="494"/>
    </row>
    <row r="749" spans="5:8">
      <c r="E749" s="493"/>
      <c r="F749" s="493"/>
      <c r="G749" s="22"/>
      <c r="H749" s="494"/>
    </row>
    <row r="750" spans="5:8">
      <c r="E750" s="493"/>
      <c r="F750" s="493"/>
      <c r="G750" s="22"/>
      <c r="H750" s="494"/>
    </row>
    <row r="751" spans="5:8">
      <c r="E751" s="493"/>
      <c r="F751" s="493"/>
      <c r="G751" s="22"/>
      <c r="H751" s="494"/>
    </row>
    <row r="752" spans="5:8">
      <c r="E752" s="493"/>
      <c r="F752" s="493"/>
      <c r="G752" s="22"/>
      <c r="H752" s="494"/>
    </row>
    <row r="753" spans="5:8">
      <c r="E753" s="493"/>
      <c r="F753" s="493"/>
      <c r="G753" s="22"/>
      <c r="H753" s="494"/>
    </row>
    <row r="754" spans="5:8">
      <c r="E754" s="493"/>
      <c r="F754" s="493"/>
      <c r="G754" s="22"/>
      <c r="H754" s="494"/>
    </row>
    <row r="755" spans="5:8">
      <c r="E755" s="493"/>
      <c r="F755" s="493"/>
      <c r="G755" s="22"/>
      <c r="H755" s="494"/>
    </row>
    <row r="756" spans="5:8">
      <c r="E756" s="493"/>
      <c r="F756" s="493"/>
      <c r="G756" s="22"/>
      <c r="H756" s="494"/>
    </row>
    <row r="757" spans="5:8">
      <c r="E757" s="493"/>
      <c r="F757" s="493"/>
      <c r="G757" s="22"/>
      <c r="H757" s="494"/>
    </row>
    <row r="758" spans="5:8">
      <c r="E758" s="493"/>
      <c r="F758" s="493"/>
      <c r="G758" s="22"/>
      <c r="H758" s="494"/>
    </row>
    <row r="759" spans="5:8">
      <c r="E759" s="493"/>
      <c r="F759" s="493"/>
      <c r="G759" s="22"/>
      <c r="H759" s="494"/>
    </row>
    <row r="760" spans="5:8">
      <c r="E760" s="493"/>
      <c r="F760" s="493"/>
      <c r="G760" s="22"/>
      <c r="H760" s="494"/>
    </row>
    <row r="761" spans="5:8">
      <c r="E761" s="493"/>
      <c r="F761" s="493"/>
      <c r="G761" s="22"/>
      <c r="H761" s="494"/>
    </row>
    <row r="762" spans="5:8">
      <c r="E762" s="493"/>
      <c r="F762" s="493"/>
      <c r="G762" s="22"/>
      <c r="H762" s="494"/>
    </row>
    <row r="763" spans="5:8">
      <c r="E763" s="493"/>
      <c r="F763" s="493"/>
      <c r="G763" s="22"/>
      <c r="H763" s="494"/>
    </row>
    <row r="764" spans="5:8">
      <c r="E764" s="493"/>
      <c r="F764" s="493"/>
      <c r="G764" s="22"/>
      <c r="H764" s="494"/>
    </row>
    <row r="765" spans="5:8">
      <c r="E765" s="493"/>
      <c r="F765" s="493"/>
      <c r="G765" s="22"/>
      <c r="H765" s="494"/>
    </row>
    <row r="766" spans="5:8">
      <c r="E766" s="493"/>
      <c r="F766" s="493"/>
      <c r="G766" s="22"/>
      <c r="H766" s="494"/>
    </row>
    <row r="767" spans="5:8">
      <c r="E767" s="493"/>
      <c r="F767" s="493"/>
      <c r="G767" s="22"/>
      <c r="H767" s="494"/>
    </row>
    <row r="768" spans="5:8">
      <c r="E768" s="493"/>
      <c r="F768" s="493"/>
      <c r="G768" s="22"/>
      <c r="H768" s="494"/>
    </row>
    <row r="769" spans="5:8">
      <c r="E769" s="493"/>
      <c r="F769" s="493"/>
      <c r="G769" s="22"/>
      <c r="H769" s="494"/>
    </row>
    <row r="770" spans="5:8">
      <c r="E770" s="493"/>
      <c r="F770" s="493"/>
      <c r="G770" s="22"/>
      <c r="H770" s="494"/>
    </row>
    <row r="771" spans="5:8">
      <c r="E771" s="493"/>
      <c r="F771" s="493"/>
      <c r="G771" s="22"/>
      <c r="H771" s="494"/>
    </row>
    <row r="772" spans="5:8">
      <c r="E772" s="493"/>
      <c r="F772" s="493"/>
      <c r="G772" s="22"/>
      <c r="H772" s="494"/>
    </row>
    <row r="773" spans="5:8">
      <c r="E773" s="493"/>
      <c r="F773" s="493"/>
      <c r="G773" s="22"/>
      <c r="H773" s="494"/>
    </row>
    <row r="774" spans="5:8">
      <c r="E774" s="493"/>
      <c r="F774" s="493"/>
      <c r="G774" s="22"/>
      <c r="H774" s="494"/>
    </row>
    <row r="775" spans="5:8">
      <c r="E775" s="493"/>
      <c r="F775" s="493"/>
      <c r="G775" s="22"/>
      <c r="H775" s="494"/>
    </row>
    <row r="776" spans="5:8">
      <c r="E776" s="493"/>
      <c r="F776" s="493"/>
      <c r="G776" s="22"/>
      <c r="H776" s="494"/>
    </row>
    <row r="777" spans="5:8">
      <c r="E777" s="493"/>
      <c r="F777" s="493"/>
      <c r="G777" s="22"/>
      <c r="H777" s="494"/>
    </row>
    <row r="778" spans="5:8">
      <c r="E778" s="493"/>
      <c r="F778" s="493"/>
      <c r="G778" s="22"/>
      <c r="H778" s="494"/>
    </row>
    <row r="779" spans="5:8">
      <c r="E779" s="493"/>
      <c r="F779" s="493"/>
      <c r="G779" s="22"/>
      <c r="H779" s="494"/>
    </row>
    <row r="780" spans="5:8">
      <c r="E780" s="493"/>
      <c r="F780" s="493"/>
      <c r="G780" s="22"/>
      <c r="H780" s="494"/>
    </row>
    <row r="781" spans="5:8">
      <c r="E781" s="493"/>
      <c r="F781" s="493"/>
      <c r="G781" s="22"/>
      <c r="H781" s="494"/>
    </row>
    <row r="782" spans="5:8">
      <c r="E782" s="493"/>
      <c r="F782" s="493"/>
      <c r="G782" s="22"/>
      <c r="H782" s="494"/>
    </row>
    <row r="783" spans="5:8">
      <c r="E783" s="493"/>
      <c r="F783" s="493"/>
      <c r="G783" s="22"/>
      <c r="H783" s="494"/>
    </row>
    <row r="784" spans="5:8">
      <c r="E784" s="493"/>
      <c r="F784" s="493"/>
      <c r="G784" s="22"/>
      <c r="H784" s="494"/>
    </row>
    <row r="785" spans="5:8">
      <c r="E785" s="493"/>
      <c r="F785" s="493"/>
      <c r="G785" s="22"/>
      <c r="H785" s="494"/>
    </row>
    <row r="786" spans="5:8">
      <c r="E786" s="493"/>
      <c r="F786" s="493"/>
      <c r="G786" s="22"/>
      <c r="H786" s="494"/>
    </row>
    <row r="787" spans="5:8">
      <c r="E787" s="493"/>
      <c r="F787" s="493"/>
      <c r="G787" s="22"/>
      <c r="H787" s="494"/>
    </row>
    <row r="788" spans="5:8">
      <c r="E788" s="493"/>
      <c r="F788" s="493"/>
      <c r="G788" s="22"/>
      <c r="H788" s="494"/>
    </row>
    <row r="789" spans="5:8">
      <c r="E789" s="493"/>
      <c r="F789" s="493"/>
      <c r="G789" s="22"/>
      <c r="H789" s="494"/>
    </row>
    <row r="790" spans="5:8">
      <c r="E790" s="493"/>
      <c r="F790" s="493"/>
      <c r="G790" s="22"/>
      <c r="H790" s="494"/>
    </row>
    <row r="791" spans="5:8">
      <c r="E791" s="493"/>
      <c r="F791" s="493"/>
      <c r="G791" s="22"/>
      <c r="H791" s="494"/>
    </row>
    <row r="792" spans="5:8">
      <c r="E792" s="493"/>
      <c r="F792" s="493"/>
      <c r="G792" s="22"/>
      <c r="H792" s="494"/>
    </row>
    <row r="793" spans="5:8">
      <c r="E793" s="493"/>
      <c r="F793" s="493"/>
      <c r="G793" s="22"/>
      <c r="H793" s="494"/>
    </row>
    <row r="794" spans="5:8">
      <c r="E794" s="493"/>
      <c r="F794" s="493"/>
      <c r="G794" s="22"/>
      <c r="H794" s="494"/>
    </row>
    <row r="795" spans="5:8">
      <c r="E795" s="493"/>
      <c r="F795" s="493"/>
      <c r="G795" s="22"/>
      <c r="H795" s="494"/>
    </row>
    <row r="796" spans="5:8">
      <c r="E796" s="493"/>
      <c r="F796" s="493"/>
      <c r="G796" s="22"/>
      <c r="H796" s="494"/>
    </row>
    <row r="797" spans="5:8">
      <c r="E797" s="493"/>
      <c r="F797" s="493"/>
      <c r="G797" s="22"/>
      <c r="H797" s="494"/>
    </row>
    <row r="798" spans="5:8">
      <c r="E798" s="493"/>
      <c r="F798" s="493"/>
      <c r="G798" s="22"/>
      <c r="H798" s="494"/>
    </row>
    <row r="799" spans="5:8">
      <c r="E799" s="493"/>
      <c r="F799" s="493"/>
      <c r="G799" s="22"/>
      <c r="H799" s="494"/>
    </row>
    <row r="800" spans="5:8">
      <c r="E800" s="493"/>
      <c r="F800" s="493"/>
      <c r="G800" s="22"/>
      <c r="H800" s="494"/>
    </row>
    <row r="801" spans="5:8">
      <c r="E801" s="493"/>
      <c r="F801" s="493"/>
      <c r="G801" s="22"/>
      <c r="H801" s="494"/>
    </row>
    <row r="802" spans="5:8">
      <c r="E802" s="493"/>
      <c r="F802" s="493"/>
      <c r="G802" s="22"/>
      <c r="H802" s="494"/>
    </row>
    <row r="803" spans="5:8">
      <c r="E803" s="493"/>
      <c r="F803" s="493"/>
      <c r="G803" s="22"/>
      <c r="H803" s="494"/>
    </row>
    <row r="804" spans="5:8">
      <c r="E804" s="493"/>
      <c r="F804" s="493"/>
      <c r="G804" s="22"/>
      <c r="H804" s="494"/>
    </row>
    <row r="805" spans="5:8">
      <c r="E805" s="493"/>
      <c r="F805" s="493"/>
      <c r="G805" s="22"/>
      <c r="H805" s="494"/>
    </row>
    <row r="806" spans="5:8">
      <c r="E806" s="493"/>
      <c r="F806" s="493"/>
      <c r="G806" s="22"/>
      <c r="H806" s="494"/>
    </row>
    <row r="807" spans="5:8">
      <c r="E807" s="493"/>
      <c r="F807" s="493"/>
      <c r="G807" s="22"/>
      <c r="H807" s="494"/>
    </row>
    <row r="808" spans="5:8">
      <c r="E808" s="493"/>
      <c r="F808" s="493"/>
      <c r="G808" s="22"/>
      <c r="H808" s="494"/>
    </row>
    <row r="809" spans="5:8">
      <c r="E809" s="493"/>
      <c r="F809" s="493"/>
      <c r="G809" s="22"/>
      <c r="H809" s="494"/>
    </row>
    <row r="810" spans="5:8">
      <c r="E810" s="493"/>
      <c r="F810" s="493"/>
      <c r="G810" s="22"/>
      <c r="H810" s="494"/>
    </row>
    <row r="811" spans="5:8">
      <c r="E811" s="493"/>
      <c r="F811" s="493"/>
      <c r="G811" s="22"/>
      <c r="H811" s="494"/>
    </row>
    <row r="812" spans="5:8">
      <c r="E812" s="493"/>
      <c r="F812" s="493"/>
      <c r="G812" s="22"/>
      <c r="H812" s="494"/>
    </row>
    <row r="813" spans="5:8">
      <c r="E813" s="493"/>
      <c r="F813" s="493"/>
      <c r="G813" s="22"/>
      <c r="H813" s="494"/>
    </row>
    <row r="814" spans="5:8">
      <c r="E814" s="493"/>
      <c r="F814" s="493"/>
      <c r="G814" s="22"/>
      <c r="H814" s="494"/>
    </row>
    <row r="815" spans="5:8">
      <c r="E815" s="493"/>
      <c r="F815" s="493"/>
      <c r="G815" s="22"/>
      <c r="H815" s="494"/>
    </row>
    <row r="816" spans="5:8">
      <c r="E816" s="493"/>
      <c r="F816" s="493"/>
      <c r="G816" s="22"/>
      <c r="H816" s="494"/>
    </row>
    <row r="817" spans="5:8">
      <c r="E817" s="493"/>
      <c r="F817" s="493"/>
      <c r="G817" s="22"/>
      <c r="H817" s="494"/>
    </row>
    <row r="818" spans="5:8">
      <c r="E818" s="493"/>
      <c r="F818" s="493"/>
      <c r="G818" s="22"/>
      <c r="H818" s="494"/>
    </row>
    <row r="819" spans="5:8">
      <c r="E819" s="493"/>
      <c r="F819" s="493"/>
      <c r="G819" s="22"/>
      <c r="H819" s="494"/>
    </row>
    <row r="820" spans="5:8">
      <c r="E820" s="493"/>
      <c r="F820" s="493"/>
      <c r="G820" s="22"/>
      <c r="H820" s="494"/>
    </row>
    <row r="821" spans="5:8">
      <c r="E821" s="493"/>
      <c r="F821" s="493"/>
      <c r="G821" s="22"/>
      <c r="H821" s="494"/>
    </row>
    <row r="822" spans="5:8">
      <c r="E822" s="493"/>
      <c r="F822" s="493"/>
      <c r="G822" s="22"/>
      <c r="H822" s="494"/>
    </row>
    <row r="823" spans="5:8">
      <c r="E823" s="493"/>
      <c r="F823" s="493"/>
      <c r="G823" s="22"/>
      <c r="H823" s="494"/>
    </row>
    <row r="824" spans="5:8">
      <c r="E824" s="493"/>
      <c r="F824" s="493"/>
      <c r="G824" s="22"/>
      <c r="H824" s="494"/>
    </row>
    <row r="825" spans="5:8">
      <c r="E825" s="493"/>
      <c r="F825" s="493"/>
      <c r="G825" s="22"/>
      <c r="H825" s="494"/>
    </row>
    <row r="826" spans="5:8">
      <c r="E826" s="493"/>
      <c r="F826" s="493"/>
      <c r="G826" s="22"/>
      <c r="H826" s="494"/>
    </row>
    <row r="827" spans="5:8">
      <c r="E827" s="493"/>
      <c r="F827" s="493"/>
      <c r="G827" s="22"/>
      <c r="H827" s="494"/>
    </row>
    <row r="828" spans="5:8">
      <c r="E828" s="493"/>
      <c r="F828" s="493"/>
      <c r="G828" s="22"/>
      <c r="H828" s="494"/>
    </row>
    <row r="829" spans="5:8">
      <c r="E829" s="493"/>
      <c r="F829" s="493"/>
      <c r="G829" s="22"/>
      <c r="H829" s="494"/>
    </row>
    <row r="830" spans="5:8">
      <c r="E830" s="493"/>
      <c r="F830" s="493"/>
      <c r="G830" s="22"/>
      <c r="H830" s="494"/>
    </row>
    <row r="831" spans="5:8">
      <c r="E831" s="493"/>
      <c r="F831" s="493"/>
      <c r="G831" s="22"/>
      <c r="H831" s="494"/>
    </row>
    <row r="832" spans="5:8">
      <c r="E832" s="493"/>
      <c r="F832" s="493"/>
      <c r="G832" s="22"/>
      <c r="H832" s="494"/>
    </row>
    <row r="833" spans="5:8">
      <c r="E833" s="493"/>
      <c r="F833" s="493"/>
      <c r="G833" s="22"/>
      <c r="H833" s="494"/>
    </row>
    <row r="834" spans="5:8">
      <c r="E834" s="493"/>
      <c r="F834" s="493"/>
      <c r="G834" s="22"/>
      <c r="H834" s="494"/>
    </row>
    <row r="835" spans="5:8">
      <c r="E835" s="493"/>
      <c r="F835" s="493"/>
      <c r="G835" s="22"/>
      <c r="H835" s="494"/>
    </row>
    <row r="836" spans="5:8">
      <c r="E836" s="493"/>
      <c r="F836" s="493"/>
      <c r="G836" s="22"/>
      <c r="H836" s="494"/>
    </row>
    <row r="837" spans="5:8">
      <c r="E837" s="493"/>
      <c r="F837" s="493"/>
      <c r="G837" s="22"/>
      <c r="H837" s="494"/>
    </row>
    <row r="838" spans="5:8">
      <c r="E838" s="493"/>
      <c r="F838" s="493"/>
      <c r="G838" s="22"/>
      <c r="H838" s="494"/>
    </row>
    <row r="839" spans="5:8">
      <c r="E839" s="493"/>
      <c r="F839" s="493"/>
      <c r="G839" s="22"/>
      <c r="H839" s="494"/>
    </row>
    <row r="840" spans="5:8">
      <c r="E840" s="493"/>
      <c r="F840" s="493"/>
      <c r="G840" s="22"/>
      <c r="H840" s="494"/>
    </row>
    <row r="841" spans="5:8">
      <c r="E841" s="493"/>
      <c r="F841" s="493"/>
      <c r="G841" s="22"/>
      <c r="H841" s="494"/>
    </row>
    <row r="842" spans="5:8">
      <c r="E842" s="493"/>
      <c r="F842" s="493"/>
      <c r="G842" s="22"/>
      <c r="H842" s="494"/>
    </row>
    <row r="843" spans="5:8">
      <c r="E843" s="493"/>
      <c r="F843" s="493"/>
      <c r="G843" s="22"/>
      <c r="H843" s="494"/>
    </row>
    <row r="844" spans="5:8">
      <c r="E844" s="493"/>
      <c r="F844" s="493"/>
      <c r="G844" s="22"/>
      <c r="H844" s="494"/>
    </row>
    <row r="845" spans="5:8">
      <c r="E845" s="493"/>
      <c r="F845" s="493"/>
      <c r="G845" s="22"/>
      <c r="H845" s="494"/>
    </row>
    <row r="846" spans="5:8">
      <c r="E846" s="493"/>
      <c r="F846" s="493"/>
      <c r="G846" s="22"/>
      <c r="H846" s="494"/>
    </row>
    <row r="847" spans="5:8">
      <c r="E847" s="493"/>
      <c r="F847" s="493"/>
      <c r="G847" s="22"/>
      <c r="H847" s="494"/>
    </row>
    <row r="848" spans="5:8">
      <c r="E848" s="493"/>
      <c r="F848" s="493"/>
      <c r="G848" s="22"/>
      <c r="H848" s="494"/>
    </row>
    <row r="849" spans="5:8">
      <c r="E849" s="493"/>
      <c r="F849" s="493"/>
      <c r="G849" s="22"/>
      <c r="H849" s="494"/>
    </row>
    <row r="850" spans="5:8">
      <c r="E850" s="493"/>
      <c r="F850" s="493"/>
      <c r="G850" s="22"/>
      <c r="H850" s="494"/>
    </row>
    <row r="851" spans="5:8">
      <c r="E851" s="493"/>
      <c r="F851" s="493"/>
      <c r="G851" s="22"/>
      <c r="H851" s="494"/>
    </row>
    <row r="852" spans="5:8">
      <c r="E852" s="493"/>
      <c r="F852" s="493"/>
      <c r="G852" s="22"/>
      <c r="H852" s="494"/>
    </row>
    <row r="853" spans="5:8">
      <c r="E853" s="493"/>
      <c r="F853" s="493"/>
      <c r="G853" s="22"/>
      <c r="H853" s="494"/>
    </row>
    <row r="854" spans="5:8">
      <c r="E854" s="493"/>
      <c r="F854" s="493"/>
      <c r="G854" s="22"/>
      <c r="H854" s="494"/>
    </row>
    <row r="855" spans="5:8">
      <c r="E855" s="493"/>
      <c r="F855" s="493"/>
      <c r="G855" s="22"/>
      <c r="H855" s="494"/>
    </row>
    <row r="856" spans="5:8">
      <c r="E856" s="493"/>
      <c r="F856" s="493"/>
      <c r="G856" s="22"/>
      <c r="H856" s="494"/>
    </row>
    <row r="857" spans="5:8">
      <c r="E857" s="493"/>
      <c r="F857" s="493"/>
      <c r="G857" s="22"/>
      <c r="H857" s="494"/>
    </row>
    <row r="858" spans="5:8">
      <c r="E858" s="493"/>
      <c r="F858" s="493"/>
      <c r="G858" s="22"/>
      <c r="H858" s="494"/>
    </row>
    <row r="859" spans="5:8">
      <c r="E859" s="493"/>
      <c r="F859" s="493"/>
      <c r="G859" s="22"/>
      <c r="H859" s="494"/>
    </row>
    <row r="860" spans="5:8">
      <c r="E860" s="493"/>
      <c r="F860" s="493"/>
      <c r="G860" s="22"/>
      <c r="H860" s="494"/>
    </row>
    <row r="861" spans="5:8">
      <c r="E861" s="493"/>
      <c r="F861" s="493"/>
      <c r="G861" s="22"/>
      <c r="H861" s="494"/>
    </row>
    <row r="862" spans="5:8">
      <c r="E862" s="493"/>
      <c r="F862" s="493"/>
      <c r="G862" s="22"/>
      <c r="H862" s="494"/>
    </row>
    <row r="863" spans="5:8">
      <c r="E863" s="493"/>
      <c r="F863" s="493"/>
      <c r="G863" s="22"/>
      <c r="H863" s="494"/>
    </row>
    <row r="864" spans="5:8">
      <c r="E864" s="493"/>
      <c r="F864" s="493"/>
      <c r="G864" s="22"/>
      <c r="H864" s="494"/>
    </row>
    <row r="865" spans="5:8">
      <c r="E865" s="493"/>
      <c r="F865" s="493"/>
      <c r="G865" s="22"/>
      <c r="H865" s="494"/>
    </row>
    <row r="866" spans="5:8">
      <c r="E866" s="493"/>
      <c r="F866" s="493"/>
      <c r="G866" s="22"/>
      <c r="H866" s="494"/>
    </row>
    <row r="867" spans="5:8">
      <c r="E867" s="493"/>
      <c r="F867" s="493"/>
      <c r="G867" s="22"/>
      <c r="H867" s="494"/>
    </row>
    <row r="868" spans="5:8">
      <c r="E868" s="493"/>
      <c r="F868" s="493"/>
      <c r="G868" s="22"/>
      <c r="H868" s="494"/>
    </row>
    <row r="869" spans="5:8">
      <c r="E869" s="493"/>
      <c r="F869" s="493"/>
      <c r="G869" s="22"/>
      <c r="H869" s="494"/>
    </row>
    <row r="870" spans="5:8">
      <c r="E870" s="493"/>
      <c r="F870" s="493"/>
      <c r="G870" s="22"/>
      <c r="H870" s="494"/>
    </row>
    <row r="871" spans="5:8">
      <c r="E871" s="493"/>
      <c r="F871" s="493"/>
      <c r="G871" s="22"/>
      <c r="H871" s="494"/>
    </row>
    <row r="872" spans="5:8">
      <c r="E872" s="493"/>
      <c r="F872" s="493"/>
      <c r="G872" s="22"/>
      <c r="H872" s="494"/>
    </row>
    <row r="873" spans="5:8">
      <c r="E873" s="493"/>
      <c r="F873" s="493"/>
      <c r="G873" s="22"/>
      <c r="H873" s="494"/>
    </row>
    <row r="874" spans="5:8">
      <c r="E874" s="493"/>
      <c r="F874" s="493"/>
      <c r="G874" s="22"/>
      <c r="H874" s="494"/>
    </row>
  </sheetData>
  <mergeCells count="50">
    <mergeCell ref="AA452:AA455"/>
    <mergeCell ref="A301:F301"/>
    <mergeCell ref="A355:B355"/>
    <mergeCell ref="A356:E356"/>
    <mergeCell ref="A368:B368"/>
    <mergeCell ref="A369:F369"/>
    <mergeCell ref="A376:B376"/>
    <mergeCell ref="A377:D377"/>
    <mergeCell ref="A390:D390"/>
    <mergeCell ref="A393:C393"/>
    <mergeCell ref="A413:E413"/>
    <mergeCell ref="A424:C424"/>
    <mergeCell ref="A425:G425"/>
    <mergeCell ref="A431:B431"/>
    <mergeCell ref="A432:G432"/>
    <mergeCell ref="A434:B434"/>
    <mergeCell ref="W2:W3"/>
    <mergeCell ref="A409:C409"/>
    <mergeCell ref="A410:F410"/>
    <mergeCell ref="A412:B412"/>
    <mergeCell ref="P2:P3"/>
    <mergeCell ref="J2:J3"/>
    <mergeCell ref="A286:D286"/>
    <mergeCell ref="B2:B3"/>
    <mergeCell ref="D2:D3"/>
    <mergeCell ref="K2:K3"/>
    <mergeCell ref="A279:H279"/>
    <mergeCell ref="A285:B285"/>
    <mergeCell ref="A278:B278"/>
    <mergeCell ref="A439:B439"/>
    <mergeCell ref="A440:G440"/>
    <mergeCell ref="A450:D450"/>
    <mergeCell ref="A458:D458"/>
    <mergeCell ref="Q2:V2"/>
    <mergeCell ref="Z2:Z3"/>
    <mergeCell ref="X2:X3"/>
    <mergeCell ref="Y2:Y3"/>
    <mergeCell ref="D461:G461"/>
    <mergeCell ref="A451:H451"/>
    <mergeCell ref="A2:A3"/>
    <mergeCell ref="F2:F3"/>
    <mergeCell ref="I2:I3"/>
    <mergeCell ref="G2:G3"/>
    <mergeCell ref="E2:E3"/>
    <mergeCell ref="H2:H3"/>
    <mergeCell ref="A4:Z4"/>
    <mergeCell ref="C2:C3"/>
    <mergeCell ref="O2:O3"/>
    <mergeCell ref="L2:N2"/>
    <mergeCell ref="A435:D435"/>
  </mergeCells>
  <phoneticPr fontId="8" type="noConversion"/>
  <pageMargins left="0.78740157480314965" right="0.78740157480314965" top="0.98425196850393704" bottom="0.98425196850393704" header="0.51181102362204722" footer="0.51181102362204722"/>
  <pageSetup paperSize="9" scale="41" fitToHeight="0" orientation="portrait" r:id="rId1"/>
  <headerFooter alignWithMargins="0">
    <oddFooter>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0"/>
  </sheetPr>
  <dimension ref="A1:G606"/>
  <sheetViews>
    <sheetView view="pageBreakPreview" topLeftCell="A583" zoomScaleNormal="100" zoomScaleSheetLayoutView="100" workbookViewId="0">
      <selection activeCell="D607" sqref="D607"/>
    </sheetView>
  </sheetViews>
  <sheetFormatPr defaultRowHeight="12.75"/>
  <cols>
    <col min="1" max="1" width="3.42578125" style="144" customWidth="1"/>
    <col min="2" max="2" width="54" style="70" customWidth="1"/>
    <col min="3" max="3" width="10" style="94" bestFit="1" customWidth="1"/>
    <col min="4" max="4" width="15.5703125" style="283" bestFit="1" customWidth="1"/>
    <col min="5" max="5" width="28.5703125" style="2" bestFit="1" customWidth="1"/>
    <col min="6" max="6" width="15" style="41" bestFit="1" customWidth="1"/>
    <col min="7" max="7" width="11.42578125" style="41" bestFit="1" customWidth="1"/>
    <col min="8" max="8" width="10.140625" style="41" bestFit="1" customWidth="1"/>
    <col min="9" max="16384" width="9.140625" style="41"/>
  </cols>
  <sheetData>
    <row r="1" spans="1:5" ht="13.5" thickBot="1">
      <c r="A1" s="553" t="s">
        <v>38</v>
      </c>
      <c r="B1" s="554"/>
      <c r="C1" s="554"/>
      <c r="D1" s="555"/>
    </row>
    <row r="2" spans="1:5">
      <c r="B2" s="26"/>
      <c r="D2" s="275"/>
    </row>
    <row r="3" spans="1:5" s="42" customFormat="1" ht="39" customHeight="1">
      <c r="A3" s="138" t="s">
        <v>56</v>
      </c>
      <c r="B3" s="1" t="s">
        <v>64</v>
      </c>
      <c r="C3" s="63" t="s">
        <v>97</v>
      </c>
      <c r="D3" s="276" t="s">
        <v>66</v>
      </c>
      <c r="E3" s="95"/>
    </row>
    <row r="4" spans="1:5">
      <c r="A4" s="556" t="s">
        <v>1</v>
      </c>
      <c r="B4" s="556"/>
      <c r="C4" s="556"/>
      <c r="D4" s="557"/>
    </row>
    <row r="5" spans="1:5" s="223" customFormat="1">
      <c r="A5" s="558" t="s">
        <v>39</v>
      </c>
      <c r="B5" s="558"/>
      <c r="C5" s="558"/>
      <c r="D5" s="558"/>
    </row>
    <row r="6" spans="1:5" s="2" customFormat="1">
      <c r="A6" s="7" t="s">
        <v>113</v>
      </c>
      <c r="B6" s="104" t="s">
        <v>1667</v>
      </c>
      <c r="C6" s="106">
        <v>2014</v>
      </c>
      <c r="D6" s="277">
        <v>4389</v>
      </c>
    </row>
    <row r="7" spans="1:5" s="2" customFormat="1">
      <c r="A7" s="7" t="s">
        <v>114</v>
      </c>
      <c r="B7" s="104" t="s">
        <v>1667</v>
      </c>
      <c r="C7" s="106">
        <v>2014</v>
      </c>
      <c r="D7" s="277">
        <v>4389</v>
      </c>
    </row>
    <row r="8" spans="1:5" s="2" customFormat="1">
      <c r="A8" s="7" t="s">
        <v>115</v>
      </c>
      <c r="B8" s="104" t="s">
        <v>1667</v>
      </c>
      <c r="C8" s="106">
        <v>2014</v>
      </c>
      <c r="D8" s="277">
        <v>4389</v>
      </c>
    </row>
    <row r="9" spans="1:5" s="2" customFormat="1">
      <c r="A9" s="7" t="s">
        <v>116</v>
      </c>
      <c r="B9" s="104" t="s">
        <v>1667</v>
      </c>
      <c r="C9" s="106">
        <v>2014</v>
      </c>
      <c r="D9" s="277">
        <v>4389</v>
      </c>
    </row>
    <row r="10" spans="1:5" s="2" customFormat="1">
      <c r="A10" s="7" t="s">
        <v>117</v>
      </c>
      <c r="B10" s="104" t="s">
        <v>1668</v>
      </c>
      <c r="C10" s="106">
        <v>2014</v>
      </c>
      <c r="D10" s="277">
        <v>3847</v>
      </c>
    </row>
    <row r="11" spans="1:5" s="2" customFormat="1">
      <c r="A11" s="7" t="s">
        <v>118</v>
      </c>
      <c r="B11" s="104" t="s">
        <v>1668</v>
      </c>
      <c r="C11" s="106">
        <v>2014</v>
      </c>
      <c r="D11" s="277">
        <v>3847</v>
      </c>
    </row>
    <row r="12" spans="1:5" s="2" customFormat="1" ht="25.5">
      <c r="A12" s="7" t="s">
        <v>119</v>
      </c>
      <c r="B12" s="104" t="s">
        <v>1669</v>
      </c>
      <c r="C12" s="106">
        <v>2014</v>
      </c>
      <c r="D12" s="277">
        <v>5173.58</v>
      </c>
    </row>
    <row r="13" spans="1:5" s="2" customFormat="1" ht="25.5">
      <c r="A13" s="7" t="s">
        <v>120</v>
      </c>
      <c r="B13" s="104" t="s">
        <v>1669</v>
      </c>
      <c r="C13" s="106">
        <v>2014</v>
      </c>
      <c r="D13" s="277">
        <v>5173.58</v>
      </c>
    </row>
    <row r="14" spans="1:5" s="2" customFormat="1" ht="25.5">
      <c r="A14" s="7" t="s">
        <v>121</v>
      </c>
      <c r="B14" s="104" t="s">
        <v>1669</v>
      </c>
      <c r="C14" s="106">
        <v>2014</v>
      </c>
      <c r="D14" s="277">
        <v>5173.58</v>
      </c>
    </row>
    <row r="15" spans="1:5" s="2" customFormat="1" ht="25.5">
      <c r="A15" s="7" t="s">
        <v>122</v>
      </c>
      <c r="B15" s="104" t="s">
        <v>1670</v>
      </c>
      <c r="C15" s="106">
        <v>2014</v>
      </c>
      <c r="D15" s="277">
        <v>6088.5</v>
      </c>
    </row>
    <row r="16" spans="1:5" s="2" customFormat="1" ht="25.5">
      <c r="A16" s="7" t="s">
        <v>123</v>
      </c>
      <c r="B16" s="104" t="s">
        <v>1671</v>
      </c>
      <c r="C16" s="106">
        <v>2015</v>
      </c>
      <c r="D16" s="277">
        <v>3542.4</v>
      </c>
    </row>
    <row r="17" spans="1:7" s="2" customFormat="1" ht="25.5">
      <c r="A17" s="7" t="s">
        <v>124</v>
      </c>
      <c r="B17" s="104" t="s">
        <v>1672</v>
      </c>
      <c r="C17" s="106">
        <v>2015</v>
      </c>
      <c r="D17" s="277">
        <v>8433.57</v>
      </c>
    </row>
    <row r="18" spans="1:7" s="2" customFormat="1" ht="25.5">
      <c r="A18" s="7" t="s">
        <v>137</v>
      </c>
      <c r="B18" s="104" t="s">
        <v>1673</v>
      </c>
      <c r="C18" s="106">
        <v>2015</v>
      </c>
      <c r="D18" s="277">
        <v>3167.25</v>
      </c>
    </row>
    <row r="19" spans="1:7" s="2" customFormat="1" ht="25.5">
      <c r="A19" s="7" t="s">
        <v>138</v>
      </c>
      <c r="B19" s="104" t="s">
        <v>1674</v>
      </c>
      <c r="C19" s="106">
        <v>2015</v>
      </c>
      <c r="D19" s="277">
        <v>3890.49</v>
      </c>
    </row>
    <row r="20" spans="1:7" s="2" customFormat="1" ht="25.5">
      <c r="A20" s="7" t="s">
        <v>139</v>
      </c>
      <c r="B20" s="104" t="s">
        <v>1674</v>
      </c>
      <c r="C20" s="106">
        <v>2015</v>
      </c>
      <c r="D20" s="277">
        <v>3890.49</v>
      </c>
      <c r="F20" s="27"/>
      <c r="G20" s="27"/>
    </row>
    <row r="21" spans="1:7" s="2" customFormat="1" ht="25.5">
      <c r="A21" s="7" t="s">
        <v>1010</v>
      </c>
      <c r="B21" s="104" t="s">
        <v>1674</v>
      </c>
      <c r="C21" s="106">
        <v>2015</v>
      </c>
      <c r="D21" s="277">
        <v>3890.49</v>
      </c>
      <c r="F21" s="49"/>
      <c r="G21" s="27"/>
    </row>
    <row r="22" spans="1:7" s="2" customFormat="1" ht="25.5">
      <c r="A22" s="7" t="s">
        <v>1011</v>
      </c>
      <c r="B22" s="104" t="s">
        <v>1674</v>
      </c>
      <c r="C22" s="106">
        <v>2015</v>
      </c>
      <c r="D22" s="277">
        <v>3890.49</v>
      </c>
      <c r="F22" s="49"/>
      <c r="G22" s="27"/>
    </row>
    <row r="23" spans="1:7" s="2" customFormat="1" ht="25.5">
      <c r="A23" s="7" t="s">
        <v>1012</v>
      </c>
      <c r="B23" s="104" t="s">
        <v>1674</v>
      </c>
      <c r="C23" s="106">
        <v>2015</v>
      </c>
      <c r="D23" s="277">
        <v>3890.49</v>
      </c>
      <c r="F23" s="49"/>
      <c r="G23" s="27"/>
    </row>
    <row r="24" spans="1:7" s="2" customFormat="1" ht="25.5">
      <c r="A24" s="7" t="s">
        <v>1013</v>
      </c>
      <c r="B24" s="104" t="s">
        <v>1674</v>
      </c>
      <c r="C24" s="106">
        <v>2015</v>
      </c>
      <c r="D24" s="277">
        <v>3890.49</v>
      </c>
      <c r="F24" s="49"/>
      <c r="G24" s="27"/>
    </row>
    <row r="25" spans="1:7" s="2" customFormat="1" ht="25.5">
      <c r="A25" s="7" t="s">
        <v>1014</v>
      </c>
      <c r="B25" s="104" t="s">
        <v>1674</v>
      </c>
      <c r="C25" s="106">
        <v>2015</v>
      </c>
      <c r="D25" s="277">
        <v>3890.49</v>
      </c>
      <c r="F25" s="49"/>
      <c r="G25" s="27"/>
    </row>
    <row r="26" spans="1:7" s="2" customFormat="1" ht="25.5">
      <c r="A26" s="7" t="s">
        <v>1015</v>
      </c>
      <c r="B26" s="104" t="s">
        <v>1674</v>
      </c>
      <c r="C26" s="106">
        <v>2015</v>
      </c>
      <c r="D26" s="277">
        <v>3890.49</v>
      </c>
      <c r="F26" s="49"/>
      <c r="G26" s="27"/>
    </row>
    <row r="27" spans="1:7" s="2" customFormat="1" ht="25.5">
      <c r="A27" s="7" t="s">
        <v>1016</v>
      </c>
      <c r="B27" s="104" t="s">
        <v>1674</v>
      </c>
      <c r="C27" s="106">
        <v>2015</v>
      </c>
      <c r="D27" s="277">
        <v>3890.49</v>
      </c>
      <c r="F27" s="49"/>
      <c r="G27" s="27"/>
    </row>
    <row r="28" spans="1:7" s="2" customFormat="1" ht="25.5">
      <c r="A28" s="7" t="s">
        <v>1017</v>
      </c>
      <c r="B28" s="104" t="s">
        <v>1674</v>
      </c>
      <c r="C28" s="106">
        <v>2015</v>
      </c>
      <c r="D28" s="277">
        <v>3890.49</v>
      </c>
      <c r="F28" s="49"/>
      <c r="G28" s="27"/>
    </row>
    <row r="29" spans="1:7" s="2" customFormat="1" ht="25.5">
      <c r="A29" s="7" t="s">
        <v>1018</v>
      </c>
      <c r="B29" s="104" t="s">
        <v>1674</v>
      </c>
      <c r="C29" s="106">
        <v>2015</v>
      </c>
      <c r="D29" s="277">
        <v>3890.49</v>
      </c>
      <c r="F29" s="49"/>
      <c r="G29" s="27"/>
    </row>
    <row r="30" spans="1:7" s="2" customFormat="1" ht="25.5">
      <c r="A30" s="7" t="s">
        <v>1019</v>
      </c>
      <c r="B30" s="104" t="s">
        <v>1674</v>
      </c>
      <c r="C30" s="106">
        <v>2015</v>
      </c>
      <c r="D30" s="277">
        <v>3890.49</v>
      </c>
      <c r="F30" s="49"/>
      <c r="G30" s="27"/>
    </row>
    <row r="31" spans="1:7" s="2" customFormat="1" ht="25.5">
      <c r="A31" s="7" t="s">
        <v>1020</v>
      </c>
      <c r="B31" s="211" t="s">
        <v>1675</v>
      </c>
      <c r="C31" s="215">
        <v>2016</v>
      </c>
      <c r="D31" s="278">
        <v>4405</v>
      </c>
      <c r="F31" s="49"/>
      <c r="G31" s="27"/>
    </row>
    <row r="32" spans="1:7" s="2" customFormat="1" ht="25.5">
      <c r="A32" s="7" t="s">
        <v>1021</v>
      </c>
      <c r="B32" s="454" t="s">
        <v>1675</v>
      </c>
      <c r="C32" s="269">
        <v>2016</v>
      </c>
      <c r="D32" s="455">
        <v>4435.01</v>
      </c>
      <c r="F32" s="49"/>
      <c r="G32" s="27"/>
    </row>
    <row r="33" spans="1:7" s="2" customFormat="1" ht="25.5">
      <c r="A33" s="7" t="s">
        <v>1022</v>
      </c>
      <c r="B33" s="456" t="s">
        <v>1676</v>
      </c>
      <c r="C33" s="457">
        <v>2014</v>
      </c>
      <c r="D33" s="458">
        <v>4920</v>
      </c>
      <c r="F33" s="49"/>
      <c r="G33" s="27"/>
    </row>
    <row r="34" spans="1:7" s="48" customFormat="1">
      <c r="A34" s="1"/>
      <c r="B34" s="93" t="s">
        <v>41</v>
      </c>
      <c r="C34" s="96"/>
      <c r="D34" s="279">
        <f>SUM(D6:D33)</f>
        <v>122448.35000000006</v>
      </c>
      <c r="F34" s="40"/>
    </row>
    <row r="35" spans="1:7" s="223" customFormat="1">
      <c r="A35" s="558" t="s">
        <v>40</v>
      </c>
      <c r="B35" s="558"/>
      <c r="C35" s="558"/>
      <c r="D35" s="558"/>
      <c r="F35" s="224"/>
    </row>
    <row r="36" spans="1:7" s="2" customFormat="1">
      <c r="A36" s="7" t="s">
        <v>113</v>
      </c>
      <c r="B36" s="460" t="s">
        <v>1677</v>
      </c>
      <c r="C36" s="453">
        <v>2014</v>
      </c>
      <c r="D36" s="461">
        <v>4245</v>
      </c>
      <c r="F36" s="27"/>
    </row>
    <row r="37" spans="1:7" s="2" customFormat="1">
      <c r="A37" s="7" t="s">
        <v>114</v>
      </c>
      <c r="B37" s="460" t="s">
        <v>1678</v>
      </c>
      <c r="C37" s="453">
        <v>2014</v>
      </c>
      <c r="D37" s="461">
        <v>3567</v>
      </c>
      <c r="E37" s="27"/>
      <c r="F37" s="27"/>
    </row>
    <row r="38" spans="1:7" s="2" customFormat="1">
      <c r="A38" s="7" t="s">
        <v>115</v>
      </c>
      <c r="B38" s="460" t="s">
        <v>1679</v>
      </c>
      <c r="C38" s="453">
        <v>2014</v>
      </c>
      <c r="D38" s="280">
        <v>4944.6000000000004</v>
      </c>
      <c r="E38" s="459"/>
      <c r="F38" s="27"/>
    </row>
    <row r="39" spans="1:7" s="48" customFormat="1">
      <c r="A39" s="1"/>
      <c r="B39" s="93" t="s">
        <v>41</v>
      </c>
      <c r="C39" s="96"/>
      <c r="D39" s="279">
        <f>SUM(D36:D38)</f>
        <v>12756.6</v>
      </c>
      <c r="E39" s="40"/>
    </row>
    <row r="40" spans="1:7" s="223" customFormat="1">
      <c r="A40" s="558" t="s">
        <v>69</v>
      </c>
      <c r="B40" s="558"/>
      <c r="C40" s="558"/>
      <c r="D40" s="558"/>
      <c r="F40" s="224"/>
    </row>
    <row r="41" spans="1:7" s="2" customFormat="1">
      <c r="A41" s="7" t="s">
        <v>113</v>
      </c>
      <c r="B41" s="456" t="s">
        <v>1680</v>
      </c>
      <c r="C41" s="457">
        <v>2014</v>
      </c>
      <c r="D41" s="458">
        <v>9348</v>
      </c>
      <c r="F41" s="27"/>
    </row>
    <row r="42" spans="1:7" s="48" customFormat="1">
      <c r="A42" s="1"/>
      <c r="B42" s="93" t="s">
        <v>41</v>
      </c>
      <c r="C42" s="96"/>
      <c r="D42" s="279">
        <f>D41</f>
        <v>9348</v>
      </c>
    </row>
    <row r="43" spans="1:7">
      <c r="A43" s="561" t="s">
        <v>3</v>
      </c>
      <c r="B43" s="561"/>
      <c r="C43" s="561"/>
      <c r="D43" s="562"/>
    </row>
    <row r="44" spans="1:7" s="223" customFormat="1">
      <c r="A44" s="558" t="s">
        <v>39</v>
      </c>
      <c r="B44" s="558"/>
      <c r="C44" s="558"/>
      <c r="D44" s="558"/>
      <c r="E44" s="352"/>
    </row>
    <row r="45" spans="1:7" s="2" customFormat="1">
      <c r="A45" s="7" t="s">
        <v>113</v>
      </c>
      <c r="B45" s="91" t="s">
        <v>162</v>
      </c>
      <c r="C45" s="7">
        <v>2015</v>
      </c>
      <c r="D45" s="285">
        <v>2243.1</v>
      </c>
      <c r="F45" s="49"/>
      <c r="G45" s="27"/>
    </row>
    <row r="46" spans="1:7" s="2" customFormat="1">
      <c r="A46" s="7" t="s">
        <v>114</v>
      </c>
      <c r="B46" s="91" t="s">
        <v>305</v>
      </c>
      <c r="C46" s="7">
        <v>2012</v>
      </c>
      <c r="D46" s="285">
        <v>7794.97</v>
      </c>
      <c r="F46" s="49"/>
      <c r="G46" s="27"/>
    </row>
    <row r="47" spans="1:7" s="2" customFormat="1">
      <c r="A47" s="7" t="s">
        <v>115</v>
      </c>
      <c r="B47" s="91" t="s">
        <v>306</v>
      </c>
      <c r="C47" s="7">
        <v>2012</v>
      </c>
      <c r="D47" s="285">
        <v>425.93</v>
      </c>
      <c r="F47" s="49"/>
      <c r="G47" s="27"/>
    </row>
    <row r="48" spans="1:7" s="2" customFormat="1">
      <c r="A48" s="7" t="s">
        <v>116</v>
      </c>
      <c r="B48" s="91" t="s">
        <v>307</v>
      </c>
      <c r="C48" s="7">
        <v>2013</v>
      </c>
      <c r="D48" s="285">
        <v>2151.17</v>
      </c>
      <c r="F48" s="49"/>
      <c r="G48" s="27"/>
    </row>
    <row r="49" spans="1:7" s="2" customFormat="1">
      <c r="A49" s="7" t="s">
        <v>117</v>
      </c>
      <c r="B49" s="91" t="s">
        <v>308</v>
      </c>
      <c r="C49" s="7">
        <v>2013</v>
      </c>
      <c r="D49" s="285">
        <v>1720.93</v>
      </c>
      <c r="F49" s="49"/>
      <c r="G49" s="27"/>
    </row>
    <row r="50" spans="1:7" s="2" customFormat="1">
      <c r="A50" s="7" t="s">
        <v>118</v>
      </c>
      <c r="B50" s="91" t="s">
        <v>182</v>
      </c>
      <c r="C50" s="7">
        <v>2015</v>
      </c>
      <c r="D50" s="285">
        <v>5032.59</v>
      </c>
      <c r="F50" s="49"/>
      <c r="G50" s="27"/>
    </row>
    <row r="51" spans="1:7" s="2" customFormat="1">
      <c r="A51" s="7" t="s">
        <v>119</v>
      </c>
      <c r="B51" s="91" t="s">
        <v>645</v>
      </c>
      <c r="C51" s="7">
        <v>2016</v>
      </c>
      <c r="D51" s="285">
        <v>377.23</v>
      </c>
      <c r="F51" s="49"/>
      <c r="G51" s="27"/>
    </row>
    <row r="52" spans="1:7" s="48" customFormat="1">
      <c r="A52" s="1"/>
      <c r="B52" s="93" t="s">
        <v>41</v>
      </c>
      <c r="C52" s="96"/>
      <c r="D52" s="279">
        <f>SUM(D45:D51)</f>
        <v>19745.920000000002</v>
      </c>
      <c r="F52" s="40"/>
    </row>
    <row r="53" spans="1:7" s="223" customFormat="1" ht="12.75" customHeight="1">
      <c r="A53" s="547" t="s">
        <v>40</v>
      </c>
      <c r="B53" s="548"/>
      <c r="C53" s="548"/>
      <c r="D53" s="549"/>
      <c r="F53" s="224"/>
    </row>
    <row r="54" spans="1:7" s="2" customFormat="1">
      <c r="A54" s="7" t="s">
        <v>113</v>
      </c>
      <c r="B54" s="91" t="s">
        <v>309</v>
      </c>
      <c r="C54" s="7">
        <v>2012</v>
      </c>
      <c r="D54" s="285">
        <v>4645.66</v>
      </c>
      <c r="F54" s="27"/>
    </row>
    <row r="55" spans="1:7" s="2" customFormat="1">
      <c r="A55" s="7" t="s">
        <v>114</v>
      </c>
      <c r="B55" s="91" t="s">
        <v>183</v>
      </c>
      <c r="C55" s="7">
        <v>2012</v>
      </c>
      <c r="D55" s="285">
        <v>1666.75</v>
      </c>
      <c r="F55" s="27"/>
    </row>
    <row r="56" spans="1:7" s="2" customFormat="1">
      <c r="A56" s="7" t="s">
        <v>115</v>
      </c>
      <c r="B56" s="91" t="s">
        <v>310</v>
      </c>
      <c r="C56" s="7">
        <v>2012</v>
      </c>
      <c r="D56" s="285">
        <v>1461.93</v>
      </c>
      <c r="F56" s="27"/>
    </row>
    <row r="57" spans="1:7" s="2" customFormat="1">
      <c r="A57" s="7" t="s">
        <v>116</v>
      </c>
      <c r="B57" s="91" t="s">
        <v>311</v>
      </c>
      <c r="C57" s="7">
        <v>2012</v>
      </c>
      <c r="D57" s="285">
        <v>3183.73</v>
      </c>
      <c r="F57" s="27"/>
    </row>
    <row r="58" spans="1:7" s="2" customFormat="1">
      <c r="A58" s="7" t="s">
        <v>117</v>
      </c>
      <c r="B58" s="91" t="s">
        <v>312</v>
      </c>
      <c r="C58" s="7">
        <v>2013</v>
      </c>
      <c r="D58" s="285">
        <v>344.19</v>
      </c>
      <c r="F58" s="27"/>
    </row>
    <row r="59" spans="1:7" s="48" customFormat="1">
      <c r="A59" s="1"/>
      <c r="B59" s="93" t="s">
        <v>41</v>
      </c>
      <c r="C59" s="96"/>
      <c r="D59" s="279">
        <f>SUM(D54:D58)</f>
        <v>11302.26</v>
      </c>
    </row>
    <row r="60" spans="1:7" s="225" customFormat="1">
      <c r="A60" s="563" t="s">
        <v>99</v>
      </c>
      <c r="B60" s="564"/>
      <c r="C60" s="564"/>
      <c r="D60" s="565"/>
    </row>
    <row r="61" spans="1:7" s="223" customFormat="1">
      <c r="A61" s="558" t="s">
        <v>39</v>
      </c>
      <c r="B61" s="558"/>
      <c r="C61" s="558"/>
      <c r="D61" s="558"/>
    </row>
    <row r="62" spans="1:7" s="2" customFormat="1">
      <c r="A62" s="25" t="s">
        <v>113</v>
      </c>
      <c r="B62" s="92" t="s">
        <v>383</v>
      </c>
      <c r="C62" s="25">
        <v>2014</v>
      </c>
      <c r="D62" s="286">
        <v>3886.18</v>
      </c>
    </row>
    <row r="63" spans="1:7" s="2" customFormat="1">
      <c r="A63" s="25" t="s">
        <v>114</v>
      </c>
      <c r="B63" s="91" t="s">
        <v>505</v>
      </c>
      <c r="C63" s="7">
        <v>2014</v>
      </c>
      <c r="D63" s="285">
        <v>2973.98</v>
      </c>
    </row>
    <row r="64" spans="1:7" s="2" customFormat="1">
      <c r="A64" s="25" t="s">
        <v>115</v>
      </c>
      <c r="B64" s="91" t="s">
        <v>506</v>
      </c>
      <c r="C64" s="7">
        <v>2014</v>
      </c>
      <c r="D64" s="285">
        <v>8982</v>
      </c>
    </row>
    <row r="65" spans="1:4" s="2" customFormat="1">
      <c r="A65" s="25" t="s">
        <v>116</v>
      </c>
      <c r="B65" s="91" t="s">
        <v>507</v>
      </c>
      <c r="C65" s="7">
        <v>2013</v>
      </c>
      <c r="D65" s="285">
        <v>2513.1</v>
      </c>
    </row>
    <row r="66" spans="1:4" s="2" customFormat="1">
      <c r="A66" s="25" t="s">
        <v>117</v>
      </c>
      <c r="B66" s="91" t="s">
        <v>507</v>
      </c>
      <c r="C66" s="7">
        <v>2013</v>
      </c>
      <c r="D66" s="285">
        <v>2066.63</v>
      </c>
    </row>
    <row r="67" spans="1:4" s="2" customFormat="1">
      <c r="A67" s="25" t="s">
        <v>118</v>
      </c>
      <c r="B67" s="91" t="s">
        <v>508</v>
      </c>
      <c r="C67" s="7">
        <v>2013</v>
      </c>
      <c r="D67" s="285">
        <v>700</v>
      </c>
    </row>
    <row r="68" spans="1:4" s="2" customFormat="1">
      <c r="A68" s="25" t="s">
        <v>119</v>
      </c>
      <c r="B68" s="91" t="s">
        <v>509</v>
      </c>
      <c r="C68" s="7">
        <v>2013</v>
      </c>
      <c r="D68" s="285">
        <v>1900</v>
      </c>
    </row>
    <row r="69" spans="1:4" s="2" customFormat="1">
      <c r="A69" s="25" t="s">
        <v>120</v>
      </c>
      <c r="B69" s="91" t="s">
        <v>507</v>
      </c>
      <c r="C69" s="7">
        <v>2012</v>
      </c>
      <c r="D69" s="285">
        <v>2516.2600000000002</v>
      </c>
    </row>
    <row r="70" spans="1:4" s="2" customFormat="1">
      <c r="A70" s="25" t="s">
        <v>121</v>
      </c>
      <c r="B70" s="91" t="s">
        <v>384</v>
      </c>
      <c r="C70" s="7">
        <v>2013</v>
      </c>
      <c r="D70" s="285">
        <v>100273.4</v>
      </c>
    </row>
    <row r="71" spans="1:4" s="2" customFormat="1" ht="25.5">
      <c r="A71" s="25" t="s">
        <v>122</v>
      </c>
      <c r="B71" s="91" t="s">
        <v>385</v>
      </c>
      <c r="C71" s="7">
        <v>2013</v>
      </c>
      <c r="D71" s="285">
        <v>4300.3900000000003</v>
      </c>
    </row>
    <row r="72" spans="1:4" s="2" customFormat="1" ht="25.5">
      <c r="A72" s="25" t="s">
        <v>123</v>
      </c>
      <c r="B72" s="91" t="s">
        <v>386</v>
      </c>
      <c r="C72" s="7">
        <v>2013</v>
      </c>
      <c r="D72" s="285">
        <v>5931.5</v>
      </c>
    </row>
    <row r="73" spans="1:4" s="2" customFormat="1" ht="25.5">
      <c r="A73" s="25" t="s">
        <v>124</v>
      </c>
      <c r="B73" s="91" t="s">
        <v>387</v>
      </c>
      <c r="C73" s="7">
        <v>2013</v>
      </c>
      <c r="D73" s="285">
        <v>3752.71</v>
      </c>
    </row>
    <row r="74" spans="1:4" s="2" customFormat="1" ht="25.5">
      <c r="A74" s="25" t="s">
        <v>137</v>
      </c>
      <c r="B74" s="91" t="s">
        <v>503</v>
      </c>
      <c r="C74" s="7">
        <v>2015</v>
      </c>
      <c r="D74" s="285">
        <v>539.84</v>
      </c>
    </row>
    <row r="75" spans="1:4" s="2" customFormat="1" ht="25.5">
      <c r="A75" s="25" t="s">
        <v>138</v>
      </c>
      <c r="B75" s="91" t="s">
        <v>504</v>
      </c>
      <c r="C75" s="7">
        <v>2015</v>
      </c>
      <c r="D75" s="285">
        <v>2950</v>
      </c>
    </row>
    <row r="76" spans="1:4" s="2" customFormat="1" ht="25.5">
      <c r="A76" s="25" t="s">
        <v>139</v>
      </c>
      <c r="B76" s="91" t="s">
        <v>651</v>
      </c>
      <c r="C76" s="7">
        <v>2016</v>
      </c>
      <c r="D76" s="285">
        <v>11121.95</v>
      </c>
    </row>
    <row r="77" spans="1:4" s="2" customFormat="1" ht="25.5">
      <c r="A77" s="25" t="s">
        <v>1010</v>
      </c>
      <c r="B77" s="91" t="s">
        <v>652</v>
      </c>
      <c r="C77" s="7">
        <v>2016</v>
      </c>
      <c r="D77" s="285">
        <v>2730.08</v>
      </c>
    </row>
    <row r="78" spans="1:4" s="2" customFormat="1" ht="25.5">
      <c r="A78" s="25" t="s">
        <v>1011</v>
      </c>
      <c r="B78" s="91" t="s">
        <v>653</v>
      </c>
      <c r="C78" s="7">
        <v>2016</v>
      </c>
      <c r="D78" s="285">
        <v>1971.54</v>
      </c>
    </row>
    <row r="79" spans="1:4" s="2" customFormat="1">
      <c r="A79" s="7"/>
      <c r="B79" s="209" t="s">
        <v>41</v>
      </c>
      <c r="C79" s="210"/>
      <c r="D79" s="279">
        <f>SUM(D62:D78)</f>
        <v>159109.56</v>
      </c>
    </row>
    <row r="80" spans="1:4" s="2" customFormat="1" ht="14.25">
      <c r="A80" s="559" t="s">
        <v>392</v>
      </c>
      <c r="B80" s="559"/>
      <c r="C80" s="559"/>
      <c r="D80" s="559"/>
    </row>
    <row r="81" spans="1:5" s="2" customFormat="1" ht="38.25">
      <c r="A81" s="1" t="s">
        <v>80</v>
      </c>
      <c r="B81" s="1" t="s">
        <v>388</v>
      </c>
      <c r="C81" s="1" t="s">
        <v>389</v>
      </c>
      <c r="D81" s="276" t="s">
        <v>390</v>
      </c>
    </row>
    <row r="82" spans="1:5" s="2" customFormat="1">
      <c r="A82" s="7" t="s">
        <v>113</v>
      </c>
      <c r="B82" s="91" t="s">
        <v>654</v>
      </c>
      <c r="C82" s="7">
        <v>2014</v>
      </c>
      <c r="D82" s="285">
        <v>1810</v>
      </c>
    </row>
    <row r="83" spans="1:5" s="2" customFormat="1">
      <c r="A83" s="7" t="s">
        <v>114</v>
      </c>
      <c r="B83" s="91" t="s">
        <v>655</v>
      </c>
      <c r="C83" s="7">
        <v>2013</v>
      </c>
      <c r="D83" s="285">
        <v>1900</v>
      </c>
    </row>
    <row r="84" spans="1:5" s="2" customFormat="1">
      <c r="A84" s="7" t="s">
        <v>115</v>
      </c>
      <c r="B84" s="91" t="s">
        <v>656</v>
      </c>
      <c r="C84" s="7">
        <v>2013</v>
      </c>
      <c r="D84" s="285">
        <v>340</v>
      </c>
    </row>
    <row r="85" spans="1:5" s="2" customFormat="1">
      <c r="A85" s="7" t="s">
        <v>116</v>
      </c>
      <c r="B85" s="91" t="s">
        <v>391</v>
      </c>
      <c r="C85" s="7">
        <v>2013</v>
      </c>
      <c r="D85" s="285">
        <v>5872</v>
      </c>
    </row>
    <row r="86" spans="1:5" s="2" customFormat="1">
      <c r="A86" s="7" t="s">
        <v>117</v>
      </c>
      <c r="B86" s="91" t="s">
        <v>510</v>
      </c>
      <c r="C86" s="7">
        <v>2015</v>
      </c>
      <c r="D86" s="285">
        <v>153354.60999999999</v>
      </c>
    </row>
    <row r="87" spans="1:5" s="2" customFormat="1">
      <c r="A87" s="7" t="s">
        <v>118</v>
      </c>
      <c r="B87" s="91" t="s">
        <v>511</v>
      </c>
      <c r="C87" s="7">
        <v>2015</v>
      </c>
      <c r="D87" s="285">
        <v>4940</v>
      </c>
    </row>
    <row r="88" spans="1:5" s="2" customFormat="1">
      <c r="A88" s="7" t="s">
        <v>119</v>
      </c>
      <c r="B88" s="91" t="s">
        <v>512</v>
      </c>
      <c r="C88" s="7">
        <v>2015</v>
      </c>
      <c r="D88" s="285">
        <v>1218.7</v>
      </c>
    </row>
    <row r="89" spans="1:5" s="2" customFormat="1">
      <c r="A89" s="7" t="s">
        <v>120</v>
      </c>
      <c r="B89" s="91" t="s">
        <v>657</v>
      </c>
      <c r="C89" s="7">
        <v>2016</v>
      </c>
      <c r="D89" s="285">
        <v>4300</v>
      </c>
    </row>
    <row r="90" spans="1:5" s="2" customFormat="1">
      <c r="A90" s="1"/>
      <c r="B90" s="135" t="s">
        <v>41</v>
      </c>
      <c r="C90" s="1"/>
      <c r="D90" s="279">
        <f>SUM(D82:D89)</f>
        <v>173735.31</v>
      </c>
    </row>
    <row r="91" spans="1:5" ht="12.75" customHeight="1">
      <c r="A91" s="550" t="s">
        <v>6</v>
      </c>
      <c r="B91" s="551"/>
      <c r="C91" s="551"/>
      <c r="D91" s="552"/>
    </row>
    <row r="92" spans="1:5" s="2" customFormat="1" ht="12.75" customHeight="1">
      <c r="A92" s="547" t="s">
        <v>39</v>
      </c>
      <c r="B92" s="548"/>
      <c r="C92" s="548"/>
      <c r="D92" s="549"/>
      <c r="E92" s="51"/>
    </row>
    <row r="93" spans="1:5" s="2" customFormat="1">
      <c r="A93" s="105" t="s">
        <v>113</v>
      </c>
      <c r="B93" s="103" t="s">
        <v>129</v>
      </c>
      <c r="C93" s="105">
        <v>2012</v>
      </c>
      <c r="D93" s="369">
        <v>2412.0300000000002</v>
      </c>
    </row>
    <row r="94" spans="1:5" s="108" customFormat="1">
      <c r="A94" s="105" t="s">
        <v>114</v>
      </c>
      <c r="B94" s="104" t="s">
        <v>949</v>
      </c>
      <c r="C94" s="106">
        <v>2012</v>
      </c>
      <c r="D94" s="370">
        <v>48240.6</v>
      </c>
    </row>
    <row r="95" spans="1:5" s="2" customFormat="1">
      <c r="A95" s="105" t="s">
        <v>115</v>
      </c>
      <c r="B95" s="104" t="s">
        <v>950</v>
      </c>
      <c r="C95" s="106">
        <v>2012</v>
      </c>
      <c r="D95" s="370">
        <v>2412.0300000000002</v>
      </c>
    </row>
    <row r="96" spans="1:5" s="2" customFormat="1">
      <c r="A96" s="105" t="s">
        <v>116</v>
      </c>
      <c r="B96" s="104" t="s">
        <v>738</v>
      </c>
      <c r="C96" s="106">
        <v>2014</v>
      </c>
      <c r="D96" s="370">
        <v>6200</v>
      </c>
    </row>
    <row r="97" spans="1:7" s="2" customFormat="1">
      <c r="A97" s="105" t="s">
        <v>117</v>
      </c>
      <c r="B97" s="104" t="s">
        <v>951</v>
      </c>
      <c r="C97" s="106">
        <v>2015</v>
      </c>
      <c r="D97" s="370">
        <v>6500</v>
      </c>
    </row>
    <row r="98" spans="1:7" s="2" customFormat="1">
      <c r="A98" s="105" t="s">
        <v>118</v>
      </c>
      <c r="B98" s="104" t="s">
        <v>738</v>
      </c>
      <c r="C98" s="106">
        <v>2015</v>
      </c>
      <c r="D98" s="370">
        <v>6500</v>
      </c>
    </row>
    <row r="99" spans="1:7" s="2" customFormat="1">
      <c r="A99" s="105" t="s">
        <v>119</v>
      </c>
      <c r="B99" s="104" t="s">
        <v>952</v>
      </c>
      <c r="C99" s="106">
        <v>2015</v>
      </c>
      <c r="D99" s="370">
        <v>3800</v>
      </c>
    </row>
    <row r="100" spans="1:7" s="2" customFormat="1">
      <c r="A100" s="105" t="s">
        <v>120</v>
      </c>
      <c r="B100" s="469" t="s">
        <v>953</v>
      </c>
      <c r="C100" s="470">
        <v>2015</v>
      </c>
      <c r="D100" s="474">
        <v>1797</v>
      </c>
    </row>
    <row r="101" spans="1:7" s="2" customFormat="1">
      <c r="A101" s="312" t="s">
        <v>121</v>
      </c>
      <c r="B101" s="91" t="s">
        <v>198</v>
      </c>
      <c r="C101" s="453">
        <v>2016</v>
      </c>
      <c r="D101" s="475">
        <v>299</v>
      </c>
    </row>
    <row r="102" spans="1:7" s="2" customFormat="1" ht="25.5">
      <c r="A102" s="312" t="s">
        <v>122</v>
      </c>
      <c r="B102" s="91" t="s">
        <v>1734</v>
      </c>
      <c r="C102" s="453">
        <v>2016</v>
      </c>
      <c r="D102" s="475">
        <v>2700</v>
      </c>
    </row>
    <row r="103" spans="1:7" s="2" customFormat="1" ht="25.5">
      <c r="A103" s="312" t="s">
        <v>123</v>
      </c>
      <c r="B103" s="91" t="s">
        <v>1735</v>
      </c>
      <c r="C103" s="453">
        <v>2016</v>
      </c>
      <c r="D103" s="475">
        <v>660</v>
      </c>
    </row>
    <row r="104" spans="1:7" s="48" customFormat="1">
      <c r="A104" s="138"/>
      <c r="B104" s="93" t="s">
        <v>41</v>
      </c>
      <c r="C104" s="96"/>
      <c r="D104" s="279">
        <f>SUM(D93:D103)</f>
        <v>81520.66</v>
      </c>
      <c r="F104" s="40"/>
    </row>
    <row r="105" spans="1:7" s="2" customFormat="1">
      <c r="A105" s="558" t="s">
        <v>40</v>
      </c>
      <c r="B105" s="558"/>
      <c r="C105" s="558"/>
      <c r="D105" s="558"/>
      <c r="F105" s="27"/>
    </row>
    <row r="106" spans="1:7" s="2" customFormat="1">
      <c r="A106" s="106" t="s">
        <v>113</v>
      </c>
      <c r="B106" s="104" t="s">
        <v>955</v>
      </c>
      <c r="C106" s="106">
        <v>2012</v>
      </c>
      <c r="D106" s="370">
        <v>2000</v>
      </c>
      <c r="F106" s="27"/>
    </row>
    <row r="107" spans="1:7" s="2" customFormat="1">
      <c r="A107" s="106" t="s">
        <v>114</v>
      </c>
      <c r="B107" s="104" t="s">
        <v>760</v>
      </c>
      <c r="C107" s="106">
        <v>2012</v>
      </c>
      <c r="D107" s="370">
        <v>2524.5</v>
      </c>
      <c r="F107" s="173"/>
    </row>
    <row r="108" spans="1:7" s="2" customFormat="1">
      <c r="A108" s="106" t="s">
        <v>115</v>
      </c>
      <c r="B108" s="104" t="s">
        <v>956</v>
      </c>
      <c r="C108" s="106">
        <v>2015</v>
      </c>
      <c r="D108" s="370">
        <v>14886</v>
      </c>
      <c r="G108" s="27"/>
    </row>
    <row r="109" spans="1:7" s="2" customFormat="1">
      <c r="A109" s="106" t="s">
        <v>116</v>
      </c>
      <c r="B109" s="104" t="s">
        <v>957</v>
      </c>
      <c r="C109" s="106">
        <v>2015</v>
      </c>
      <c r="D109" s="370">
        <v>5100</v>
      </c>
      <c r="F109" s="27"/>
    </row>
    <row r="110" spans="1:7" s="2" customFormat="1">
      <c r="A110" s="106" t="s">
        <v>117</v>
      </c>
      <c r="B110" s="104" t="s">
        <v>958</v>
      </c>
      <c r="C110" s="106">
        <v>2012</v>
      </c>
      <c r="D110" s="370">
        <v>2524.5</v>
      </c>
      <c r="F110" s="27"/>
    </row>
    <row r="111" spans="1:7" s="2" customFormat="1">
      <c r="A111" s="106" t="s">
        <v>118</v>
      </c>
      <c r="B111" s="104" t="s">
        <v>959</v>
      </c>
      <c r="C111" s="106">
        <v>2015</v>
      </c>
      <c r="D111" s="370">
        <v>699</v>
      </c>
      <c r="F111" s="27"/>
    </row>
    <row r="112" spans="1:7" s="2" customFormat="1">
      <c r="A112" s="106" t="s">
        <v>119</v>
      </c>
      <c r="B112" s="104" t="s">
        <v>954</v>
      </c>
      <c r="C112" s="106">
        <v>2015</v>
      </c>
      <c r="D112" s="370">
        <v>1499</v>
      </c>
    </row>
    <row r="113" spans="1:7" s="2" customFormat="1">
      <c r="A113" s="106" t="s">
        <v>120</v>
      </c>
      <c r="B113" s="104" t="s">
        <v>954</v>
      </c>
      <c r="C113" s="106">
        <v>2015</v>
      </c>
      <c r="D113" s="370">
        <v>1500</v>
      </c>
    </row>
    <row r="114" spans="1:7" s="2" customFormat="1">
      <c r="A114" s="106" t="s">
        <v>121</v>
      </c>
      <c r="B114" s="469" t="s">
        <v>954</v>
      </c>
      <c r="C114" s="470">
        <v>2016</v>
      </c>
      <c r="D114" s="474">
        <v>1600</v>
      </c>
    </row>
    <row r="115" spans="1:7" s="2" customFormat="1" ht="25.5">
      <c r="A115" s="313" t="s">
        <v>122</v>
      </c>
      <c r="B115" s="91" t="s">
        <v>1733</v>
      </c>
      <c r="C115" s="453">
        <v>2016</v>
      </c>
      <c r="D115" s="475">
        <f>6*1600</f>
        <v>9600</v>
      </c>
    </row>
    <row r="116" spans="1:7" s="2" customFormat="1" ht="25.5">
      <c r="A116" s="313" t="s">
        <v>123</v>
      </c>
      <c r="B116" s="91" t="s">
        <v>1736</v>
      </c>
      <c r="C116" s="453">
        <v>2016</v>
      </c>
      <c r="D116" s="475">
        <v>1900</v>
      </c>
    </row>
    <row r="117" spans="1:7" s="48" customFormat="1">
      <c r="A117" s="138"/>
      <c r="B117" s="478" t="s">
        <v>41</v>
      </c>
      <c r="C117" s="479"/>
      <c r="D117" s="480">
        <f>SUM(D106:D116)</f>
        <v>43833</v>
      </c>
    </row>
    <row r="118" spans="1:7" s="48" customFormat="1">
      <c r="A118" s="547" t="s">
        <v>766</v>
      </c>
      <c r="B118" s="548"/>
      <c r="C118" s="548"/>
      <c r="D118" s="549"/>
    </row>
    <row r="119" spans="1:7" s="48" customFormat="1">
      <c r="A119" s="106" t="s">
        <v>113</v>
      </c>
      <c r="B119" s="104" t="s">
        <v>960</v>
      </c>
      <c r="C119" s="106">
        <v>2015</v>
      </c>
      <c r="D119" s="370">
        <v>9950</v>
      </c>
    </row>
    <row r="120" spans="1:7" s="48" customFormat="1">
      <c r="A120" s="106"/>
      <c r="B120" s="93" t="s">
        <v>41</v>
      </c>
      <c r="C120" s="96"/>
      <c r="D120" s="281">
        <f>SUM(D119)</f>
        <v>9950</v>
      </c>
    </row>
    <row r="121" spans="1:7">
      <c r="A121" s="556" t="s">
        <v>8</v>
      </c>
      <c r="B121" s="556"/>
      <c r="C121" s="556"/>
      <c r="D121" s="557"/>
    </row>
    <row r="122" spans="1:7" s="2" customFormat="1">
      <c r="A122" s="558" t="s">
        <v>39</v>
      </c>
      <c r="B122" s="558"/>
      <c r="C122" s="558"/>
      <c r="D122" s="558"/>
    </row>
    <row r="123" spans="1:7" s="2" customFormat="1">
      <c r="A123" s="25" t="s">
        <v>113</v>
      </c>
      <c r="B123" s="92" t="s">
        <v>783</v>
      </c>
      <c r="C123" s="25">
        <v>2012</v>
      </c>
      <c r="D123" s="286">
        <v>1980</v>
      </c>
    </row>
    <row r="124" spans="1:7" s="2" customFormat="1">
      <c r="A124" s="25" t="s">
        <v>114</v>
      </c>
      <c r="B124" s="92" t="s">
        <v>784</v>
      </c>
      <c r="C124" s="25">
        <v>2012</v>
      </c>
      <c r="D124" s="286">
        <v>395</v>
      </c>
    </row>
    <row r="125" spans="1:7" s="2" customFormat="1">
      <c r="A125" s="25" t="s">
        <v>115</v>
      </c>
      <c r="B125" s="92" t="s">
        <v>783</v>
      </c>
      <c r="C125" s="25">
        <v>2012</v>
      </c>
      <c r="D125" s="286">
        <v>1890</v>
      </c>
    </row>
    <row r="126" spans="1:7" s="2" customFormat="1">
      <c r="A126" s="25" t="s">
        <v>116</v>
      </c>
      <c r="B126" s="92" t="s">
        <v>783</v>
      </c>
      <c r="C126" s="25">
        <v>2012</v>
      </c>
      <c r="D126" s="286">
        <v>1890</v>
      </c>
    </row>
    <row r="127" spans="1:7" s="2" customFormat="1">
      <c r="A127" s="25" t="s">
        <v>117</v>
      </c>
      <c r="B127" s="92" t="s">
        <v>783</v>
      </c>
      <c r="C127" s="25">
        <v>2012</v>
      </c>
      <c r="D127" s="286">
        <v>1890</v>
      </c>
      <c r="F127" s="27"/>
      <c r="G127" s="27"/>
    </row>
    <row r="128" spans="1:7" s="2" customFormat="1">
      <c r="A128" s="25" t="s">
        <v>118</v>
      </c>
      <c r="B128" s="92" t="s">
        <v>783</v>
      </c>
      <c r="C128" s="25">
        <v>2012</v>
      </c>
      <c r="D128" s="286">
        <v>1890</v>
      </c>
      <c r="F128" s="49"/>
      <c r="G128" s="27"/>
    </row>
    <row r="129" spans="1:7" s="2" customFormat="1">
      <c r="A129" s="25" t="s">
        <v>119</v>
      </c>
      <c r="B129" s="92" t="s">
        <v>783</v>
      </c>
      <c r="C129" s="25">
        <v>2012</v>
      </c>
      <c r="D129" s="286">
        <v>1890</v>
      </c>
      <c r="F129" s="49"/>
      <c r="G129" s="27"/>
    </row>
    <row r="130" spans="1:7" s="2" customFormat="1">
      <c r="A130" s="25" t="s">
        <v>120</v>
      </c>
      <c r="B130" s="92" t="s">
        <v>783</v>
      </c>
      <c r="C130" s="25">
        <v>2012</v>
      </c>
      <c r="D130" s="286">
        <v>1890</v>
      </c>
      <c r="F130" s="49"/>
      <c r="G130" s="27"/>
    </row>
    <row r="131" spans="1:7" s="2" customFormat="1">
      <c r="A131" s="25" t="s">
        <v>121</v>
      </c>
      <c r="B131" s="92" t="s">
        <v>783</v>
      </c>
      <c r="C131" s="25">
        <v>2012</v>
      </c>
      <c r="D131" s="286">
        <v>1890</v>
      </c>
      <c r="F131" s="49"/>
      <c r="G131" s="27"/>
    </row>
    <row r="132" spans="1:7" s="2" customFormat="1" ht="25.5">
      <c r="A132" s="25" t="s">
        <v>122</v>
      </c>
      <c r="B132" s="92" t="s">
        <v>785</v>
      </c>
      <c r="C132" s="25">
        <v>2012</v>
      </c>
      <c r="D132" s="286">
        <v>395</v>
      </c>
      <c r="F132" s="49"/>
      <c r="G132" s="27"/>
    </row>
    <row r="133" spans="1:7" s="2" customFormat="1" ht="25.5">
      <c r="A133" s="25" t="s">
        <v>123</v>
      </c>
      <c r="B133" s="92" t="s">
        <v>785</v>
      </c>
      <c r="C133" s="25">
        <v>2012</v>
      </c>
      <c r="D133" s="286">
        <v>395</v>
      </c>
      <c r="F133" s="49"/>
      <c r="G133" s="27"/>
    </row>
    <row r="134" spans="1:7" s="2" customFormat="1" ht="25.5">
      <c r="A134" s="25" t="s">
        <v>124</v>
      </c>
      <c r="B134" s="92" t="s">
        <v>785</v>
      </c>
      <c r="C134" s="25">
        <v>2012</v>
      </c>
      <c r="D134" s="286">
        <v>395</v>
      </c>
      <c r="F134" s="49"/>
      <c r="G134" s="27"/>
    </row>
    <row r="135" spans="1:7" s="2" customFormat="1" ht="25.5">
      <c r="A135" s="25" t="s">
        <v>137</v>
      </c>
      <c r="B135" s="92" t="s">
        <v>785</v>
      </c>
      <c r="C135" s="25">
        <v>2012</v>
      </c>
      <c r="D135" s="286">
        <v>395</v>
      </c>
      <c r="F135" s="49"/>
      <c r="G135" s="27"/>
    </row>
    <row r="136" spans="1:7" s="2" customFormat="1" ht="25.5">
      <c r="A136" s="25" t="s">
        <v>138</v>
      </c>
      <c r="B136" s="92" t="s">
        <v>786</v>
      </c>
      <c r="C136" s="25">
        <v>2013</v>
      </c>
      <c r="D136" s="286">
        <v>400</v>
      </c>
      <c r="F136" s="49"/>
      <c r="G136" s="27"/>
    </row>
    <row r="137" spans="1:7" s="2" customFormat="1" ht="25.5">
      <c r="A137" s="25" t="s">
        <v>139</v>
      </c>
      <c r="B137" s="92" t="s">
        <v>786</v>
      </c>
      <c r="C137" s="25">
        <v>2013</v>
      </c>
      <c r="D137" s="286">
        <v>400</v>
      </c>
      <c r="F137" s="49"/>
      <c r="G137" s="27"/>
    </row>
    <row r="138" spans="1:7" s="2" customFormat="1" ht="25.5">
      <c r="A138" s="25" t="s">
        <v>1010</v>
      </c>
      <c r="B138" s="91" t="s">
        <v>786</v>
      </c>
      <c r="C138" s="7">
        <v>2013</v>
      </c>
      <c r="D138" s="285">
        <v>400</v>
      </c>
      <c r="F138" s="49"/>
      <c r="G138" s="27"/>
    </row>
    <row r="139" spans="1:7" s="2" customFormat="1" ht="25.5">
      <c r="A139" s="25" t="s">
        <v>1011</v>
      </c>
      <c r="B139" s="91" t="s">
        <v>787</v>
      </c>
      <c r="C139" s="7">
        <v>2013</v>
      </c>
      <c r="D139" s="285">
        <v>100</v>
      </c>
      <c r="F139" s="27"/>
      <c r="G139" s="27"/>
    </row>
    <row r="140" spans="1:7" s="2" customFormat="1" ht="25.5">
      <c r="A140" s="25" t="s">
        <v>1012</v>
      </c>
      <c r="B140" s="91" t="s">
        <v>788</v>
      </c>
      <c r="C140" s="7">
        <v>2013</v>
      </c>
      <c r="D140" s="285">
        <v>100</v>
      </c>
      <c r="F140" s="27"/>
      <c r="G140" s="27"/>
    </row>
    <row r="141" spans="1:7" s="2" customFormat="1" ht="25.5">
      <c r="A141" s="25" t="s">
        <v>1013</v>
      </c>
      <c r="B141" s="91" t="s">
        <v>789</v>
      </c>
      <c r="C141" s="7">
        <v>2013</v>
      </c>
      <c r="D141" s="285">
        <v>100</v>
      </c>
      <c r="F141" s="27"/>
      <c r="G141" s="27"/>
    </row>
    <row r="142" spans="1:7" s="2" customFormat="1" ht="13.5" customHeight="1">
      <c r="A142" s="25" t="s">
        <v>1014</v>
      </c>
      <c r="B142" s="91" t="s">
        <v>790</v>
      </c>
      <c r="C142" s="7">
        <v>2013</v>
      </c>
      <c r="D142" s="285">
        <v>100</v>
      </c>
      <c r="F142" s="27"/>
      <c r="G142" s="27"/>
    </row>
    <row r="143" spans="1:7" s="2" customFormat="1" ht="13.5" customHeight="1">
      <c r="A143" s="25" t="s">
        <v>1015</v>
      </c>
      <c r="B143" s="91" t="s">
        <v>791</v>
      </c>
      <c r="C143" s="7">
        <v>2013</v>
      </c>
      <c r="D143" s="285">
        <v>100</v>
      </c>
      <c r="F143" s="27"/>
      <c r="G143" s="27"/>
    </row>
    <row r="144" spans="1:7" s="2" customFormat="1" ht="13.5" customHeight="1">
      <c r="A144" s="25" t="s">
        <v>1016</v>
      </c>
      <c r="B144" s="91" t="s">
        <v>792</v>
      </c>
      <c r="C144" s="7">
        <v>2013</v>
      </c>
      <c r="D144" s="285">
        <v>100</v>
      </c>
      <c r="F144" s="27"/>
      <c r="G144" s="27"/>
    </row>
    <row r="145" spans="1:7" s="2" customFormat="1" ht="13.5" customHeight="1">
      <c r="A145" s="25" t="s">
        <v>1017</v>
      </c>
      <c r="B145" s="91" t="s">
        <v>793</v>
      </c>
      <c r="C145" s="7">
        <v>2013</v>
      </c>
      <c r="D145" s="285">
        <v>100</v>
      </c>
      <c r="F145" s="27"/>
      <c r="G145" s="27"/>
    </row>
    <row r="146" spans="1:7" s="2" customFormat="1" ht="13.5" customHeight="1">
      <c r="A146" s="25" t="s">
        <v>1018</v>
      </c>
      <c r="B146" s="91" t="s">
        <v>794</v>
      </c>
      <c r="C146" s="7">
        <v>2015</v>
      </c>
      <c r="D146" s="286">
        <v>1031</v>
      </c>
    </row>
    <row r="147" spans="1:7" s="2" customFormat="1" ht="13.5" customHeight="1">
      <c r="A147" s="25" t="s">
        <v>1019</v>
      </c>
      <c r="B147" s="91" t="s">
        <v>794</v>
      </c>
      <c r="C147" s="7">
        <v>2015</v>
      </c>
      <c r="D147" s="286">
        <v>1031</v>
      </c>
    </row>
    <row r="148" spans="1:7" s="2" customFormat="1" ht="13.5" customHeight="1">
      <c r="A148" s="25" t="s">
        <v>1020</v>
      </c>
      <c r="B148" s="91" t="s">
        <v>794</v>
      </c>
      <c r="C148" s="7">
        <v>2015</v>
      </c>
      <c r="D148" s="286">
        <v>1031</v>
      </c>
    </row>
    <row r="149" spans="1:7" s="2" customFormat="1" ht="13.5" customHeight="1">
      <c r="A149" s="25" t="s">
        <v>1021</v>
      </c>
      <c r="B149" s="91" t="s">
        <v>795</v>
      </c>
      <c r="C149" s="7">
        <v>2016</v>
      </c>
      <c r="D149" s="286">
        <v>699</v>
      </c>
    </row>
    <row r="150" spans="1:7" s="2" customFormat="1" ht="13.5" customHeight="1">
      <c r="A150" s="25" t="s">
        <v>1022</v>
      </c>
      <c r="B150" s="91" t="s">
        <v>796</v>
      </c>
      <c r="C150" s="7">
        <v>2016</v>
      </c>
      <c r="D150" s="286">
        <v>972</v>
      </c>
    </row>
    <row r="151" spans="1:7" s="2" customFormat="1" ht="13.5" customHeight="1">
      <c r="A151" s="25" t="s">
        <v>1023</v>
      </c>
      <c r="B151" s="91" t="s">
        <v>796</v>
      </c>
      <c r="C151" s="7">
        <v>2016</v>
      </c>
      <c r="D151" s="286">
        <v>971.99</v>
      </c>
    </row>
    <row r="152" spans="1:7" s="2" customFormat="1" ht="13.5" customHeight="1">
      <c r="A152" s="25" t="s">
        <v>1024</v>
      </c>
      <c r="B152" s="91" t="s">
        <v>796</v>
      </c>
      <c r="C152" s="7">
        <v>2016</v>
      </c>
      <c r="D152" s="286">
        <v>977.99</v>
      </c>
      <c r="F152" s="19"/>
      <c r="G152" s="185"/>
    </row>
    <row r="153" spans="1:7" s="2" customFormat="1" ht="13.5" customHeight="1">
      <c r="A153" s="25" t="s">
        <v>1025</v>
      </c>
      <c r="B153" s="91" t="s">
        <v>796</v>
      </c>
      <c r="C153" s="7">
        <v>2016</v>
      </c>
      <c r="D153" s="286">
        <v>977.99</v>
      </c>
      <c r="F153" s="19"/>
      <c r="G153" s="185"/>
    </row>
    <row r="154" spans="1:7" s="2" customFormat="1" ht="13.5" customHeight="1">
      <c r="A154" s="25" t="s">
        <v>1026</v>
      </c>
      <c r="B154" s="91" t="s">
        <v>796</v>
      </c>
      <c r="C154" s="7">
        <v>2016</v>
      </c>
      <c r="D154" s="286">
        <v>954.01</v>
      </c>
      <c r="F154" s="19"/>
      <c r="G154" s="185"/>
    </row>
    <row r="155" spans="1:7" s="2" customFormat="1" ht="13.5" customHeight="1">
      <c r="A155" s="25" t="s">
        <v>1027</v>
      </c>
      <c r="B155" s="91" t="s">
        <v>797</v>
      </c>
      <c r="C155" s="7">
        <v>2016</v>
      </c>
      <c r="D155" s="286">
        <v>399</v>
      </c>
      <c r="F155" s="19"/>
      <c r="G155" s="185"/>
    </row>
    <row r="156" spans="1:7" s="2" customFormat="1" ht="13.5" customHeight="1">
      <c r="A156" s="25" t="s">
        <v>1028</v>
      </c>
      <c r="B156" s="91" t="s">
        <v>798</v>
      </c>
      <c r="C156" s="7">
        <v>2016</v>
      </c>
      <c r="D156" s="286">
        <v>650</v>
      </c>
      <c r="F156" s="19"/>
      <c r="G156" s="185"/>
    </row>
    <row r="157" spans="1:7" s="2" customFormat="1" ht="13.5" customHeight="1">
      <c r="A157" s="25" t="s">
        <v>1029</v>
      </c>
      <c r="B157" s="91" t="s">
        <v>799</v>
      </c>
      <c r="C157" s="7">
        <v>2016</v>
      </c>
      <c r="D157" s="286">
        <v>1600</v>
      </c>
      <c r="F157" s="19"/>
      <c r="G157" s="185"/>
    </row>
    <row r="158" spans="1:7" s="2" customFormat="1" ht="25.5">
      <c r="A158" s="25" t="s">
        <v>1030</v>
      </c>
      <c r="B158" s="91" t="s">
        <v>162</v>
      </c>
      <c r="C158" s="7">
        <v>2011</v>
      </c>
      <c r="D158" s="285">
        <v>3480.9</v>
      </c>
      <c r="F158" s="27"/>
    </row>
    <row r="159" spans="1:7" s="2" customFormat="1" ht="25.5">
      <c r="A159" s="25" t="s">
        <v>1031</v>
      </c>
      <c r="B159" s="91" t="s">
        <v>1050</v>
      </c>
      <c r="C159" s="7">
        <v>2011</v>
      </c>
      <c r="D159" s="285">
        <v>899</v>
      </c>
      <c r="F159" s="27"/>
    </row>
    <row r="160" spans="1:7" s="2" customFormat="1" ht="25.5">
      <c r="A160" s="25" t="s">
        <v>1032</v>
      </c>
      <c r="B160" s="91" t="s">
        <v>1051</v>
      </c>
      <c r="C160" s="7">
        <v>2011</v>
      </c>
      <c r="D160" s="285">
        <v>1099</v>
      </c>
      <c r="F160" s="27"/>
    </row>
    <row r="161" spans="1:7" s="2" customFormat="1" ht="25.5">
      <c r="A161" s="25" t="s">
        <v>1033</v>
      </c>
      <c r="B161" s="91" t="s">
        <v>803</v>
      </c>
      <c r="C161" s="7">
        <v>2012</v>
      </c>
      <c r="D161" s="285">
        <v>1080</v>
      </c>
      <c r="F161" s="27"/>
    </row>
    <row r="162" spans="1:7" s="2" customFormat="1" ht="25.5">
      <c r="A162" s="25" t="s">
        <v>1034</v>
      </c>
      <c r="B162" s="91" t="s">
        <v>806</v>
      </c>
      <c r="C162" s="7">
        <v>2012</v>
      </c>
      <c r="D162" s="285">
        <v>399</v>
      </c>
      <c r="F162" s="27"/>
    </row>
    <row r="163" spans="1:7" s="2" customFormat="1" ht="25.5">
      <c r="A163" s="25" t="s">
        <v>1035</v>
      </c>
      <c r="B163" s="91" t="s">
        <v>807</v>
      </c>
      <c r="C163" s="7">
        <v>2012</v>
      </c>
      <c r="D163" s="285">
        <v>1449</v>
      </c>
      <c r="F163" s="27"/>
    </row>
    <row r="164" spans="1:7" s="2" customFormat="1" ht="25.5">
      <c r="A164" s="25" t="s">
        <v>1036</v>
      </c>
      <c r="B164" s="91" t="s">
        <v>809</v>
      </c>
      <c r="C164" s="7">
        <v>2012</v>
      </c>
      <c r="D164" s="285">
        <v>99</v>
      </c>
      <c r="F164" s="27"/>
    </row>
    <row r="165" spans="1:7" s="2" customFormat="1" ht="25.5">
      <c r="A165" s="25" t="s">
        <v>1037</v>
      </c>
      <c r="B165" s="91" t="s">
        <v>811</v>
      </c>
      <c r="C165" s="7">
        <v>2013</v>
      </c>
      <c r="D165" s="285">
        <v>1409</v>
      </c>
      <c r="F165" s="27"/>
    </row>
    <row r="166" spans="1:7" s="2" customFormat="1" ht="25.5">
      <c r="A166" s="25" t="s">
        <v>1038</v>
      </c>
      <c r="B166" s="91" t="s">
        <v>813</v>
      </c>
      <c r="C166" s="7">
        <v>2013</v>
      </c>
      <c r="D166" s="285">
        <v>1200</v>
      </c>
      <c r="F166" s="27"/>
    </row>
    <row r="167" spans="1:7" s="2" customFormat="1" ht="25.5">
      <c r="A167" s="25" t="s">
        <v>1039</v>
      </c>
      <c r="B167" s="91" t="s">
        <v>818</v>
      </c>
      <c r="C167" s="7">
        <v>2014</v>
      </c>
      <c r="D167" s="285">
        <v>1599</v>
      </c>
      <c r="F167" s="27"/>
    </row>
    <row r="168" spans="1:7" s="2" customFormat="1" ht="25.5">
      <c r="A168" s="25" t="s">
        <v>1040</v>
      </c>
      <c r="B168" s="91" t="s">
        <v>821</v>
      </c>
      <c r="C168" s="7">
        <v>2014</v>
      </c>
      <c r="D168" s="285">
        <v>1299</v>
      </c>
      <c r="F168" s="27"/>
    </row>
    <row r="169" spans="1:7" s="2" customFormat="1" ht="25.5">
      <c r="A169" s="25" t="s">
        <v>1041</v>
      </c>
      <c r="B169" s="91" t="s">
        <v>824</v>
      </c>
      <c r="C169" s="7">
        <v>2014</v>
      </c>
      <c r="D169" s="285">
        <v>1299</v>
      </c>
      <c r="F169" s="27"/>
    </row>
    <row r="170" spans="1:7" s="2" customFormat="1" ht="25.5">
      <c r="A170" s="25" t="s">
        <v>1042</v>
      </c>
      <c r="B170" s="91" t="s">
        <v>826</v>
      </c>
      <c r="C170" s="7">
        <v>2014</v>
      </c>
      <c r="D170" s="285">
        <v>1340.7</v>
      </c>
    </row>
    <row r="171" spans="1:7" s="2" customFormat="1" ht="25.5">
      <c r="A171" s="25" t="s">
        <v>1043</v>
      </c>
      <c r="B171" s="91" t="s">
        <v>830</v>
      </c>
      <c r="C171" s="7">
        <v>2015</v>
      </c>
      <c r="D171" s="285">
        <v>750</v>
      </c>
      <c r="F171" s="41"/>
      <c r="G171" s="41"/>
    </row>
    <row r="172" spans="1:7" s="2" customFormat="1" ht="25.5">
      <c r="A172" s="25" t="s">
        <v>1044</v>
      </c>
      <c r="B172" s="91" t="s">
        <v>831</v>
      </c>
      <c r="C172" s="7">
        <v>2015</v>
      </c>
      <c r="D172" s="285">
        <v>1499</v>
      </c>
      <c r="F172" s="41"/>
      <c r="G172" s="41"/>
    </row>
    <row r="173" spans="1:7" s="2" customFormat="1" ht="25.5">
      <c r="A173" s="25" t="s">
        <v>1045</v>
      </c>
      <c r="B173" s="91" t="s">
        <v>837</v>
      </c>
      <c r="C173" s="7">
        <v>2015</v>
      </c>
      <c r="D173" s="285">
        <v>1999</v>
      </c>
      <c r="F173" s="41"/>
      <c r="G173" s="41"/>
    </row>
    <row r="174" spans="1:7" s="2" customFormat="1" ht="25.5">
      <c r="A174" s="25" t="s">
        <v>1046</v>
      </c>
      <c r="B174" s="91" t="s">
        <v>849</v>
      </c>
      <c r="C174" s="7">
        <v>2016</v>
      </c>
      <c r="D174" s="285">
        <v>1999</v>
      </c>
      <c r="F174" s="41"/>
      <c r="G174" s="41"/>
    </row>
    <row r="175" spans="1:7" s="2" customFormat="1" ht="25.5">
      <c r="A175" s="25" t="s">
        <v>1047</v>
      </c>
      <c r="B175" s="91" t="s">
        <v>850</v>
      </c>
      <c r="C175" s="7">
        <v>2016</v>
      </c>
      <c r="D175" s="285">
        <v>269</v>
      </c>
      <c r="F175" s="41"/>
      <c r="G175" s="41"/>
    </row>
    <row r="176" spans="1:7" s="2" customFormat="1" ht="25.5">
      <c r="A176" s="25" t="s">
        <v>1052</v>
      </c>
      <c r="B176" s="91" t="s">
        <v>851</v>
      </c>
      <c r="C176" s="7">
        <v>2016</v>
      </c>
      <c r="D176" s="285">
        <v>2650</v>
      </c>
      <c r="F176" s="41"/>
      <c r="G176" s="41"/>
    </row>
    <row r="177" spans="1:7" s="2" customFormat="1" ht="25.5">
      <c r="A177" s="25" t="s">
        <v>1053</v>
      </c>
      <c r="B177" s="91" t="s">
        <v>852</v>
      </c>
      <c r="C177" s="7">
        <v>2016</v>
      </c>
      <c r="D177" s="285">
        <v>369</v>
      </c>
      <c r="F177" s="41"/>
      <c r="G177" s="41"/>
    </row>
    <row r="178" spans="1:7" s="2" customFormat="1" ht="25.5">
      <c r="A178" s="25" t="s">
        <v>1054</v>
      </c>
      <c r="B178" s="91" t="s">
        <v>853</v>
      </c>
      <c r="C178" s="7">
        <v>2016</v>
      </c>
      <c r="D178" s="285">
        <v>369</v>
      </c>
      <c r="F178" s="41"/>
      <c r="G178" s="41"/>
    </row>
    <row r="179" spans="1:7" s="2" customFormat="1" ht="25.5">
      <c r="A179" s="25" t="s">
        <v>1055</v>
      </c>
      <c r="B179" s="91" t="s">
        <v>855</v>
      </c>
      <c r="C179" s="7">
        <v>2016</v>
      </c>
      <c r="D179" s="285">
        <v>2149</v>
      </c>
      <c r="F179" s="41"/>
      <c r="G179" s="41"/>
    </row>
    <row r="180" spans="1:7" s="48" customFormat="1">
      <c r="A180" s="138"/>
      <c r="B180" s="93" t="s">
        <v>41</v>
      </c>
      <c r="C180" s="96"/>
      <c r="D180" s="279">
        <f>SUM(D123:D179)</f>
        <v>59085.58</v>
      </c>
      <c r="F180" s="40"/>
    </row>
    <row r="181" spans="1:7" s="2" customFormat="1" ht="12.75" customHeight="1">
      <c r="A181" s="547" t="s">
        <v>40</v>
      </c>
      <c r="B181" s="548"/>
      <c r="C181" s="548"/>
      <c r="D181" s="549"/>
      <c r="E181" s="353"/>
      <c r="F181" s="27"/>
    </row>
    <row r="182" spans="1:7" s="2" customFormat="1">
      <c r="A182" s="7" t="s">
        <v>113</v>
      </c>
      <c r="B182" s="91" t="s">
        <v>1056</v>
      </c>
      <c r="C182" s="7">
        <v>2011</v>
      </c>
      <c r="D182" s="285">
        <v>1799</v>
      </c>
      <c r="F182" s="27"/>
    </row>
    <row r="183" spans="1:7" s="2" customFormat="1">
      <c r="A183" s="7" t="s">
        <v>114</v>
      </c>
      <c r="B183" s="91" t="s">
        <v>800</v>
      </c>
      <c r="C183" s="7">
        <v>2011</v>
      </c>
      <c r="D183" s="285">
        <v>1199</v>
      </c>
      <c r="F183" s="27"/>
    </row>
    <row r="184" spans="1:7" s="2" customFormat="1">
      <c r="A184" s="7" t="s">
        <v>115</v>
      </c>
      <c r="B184" s="91" t="s">
        <v>1057</v>
      </c>
      <c r="C184" s="7">
        <v>2011</v>
      </c>
      <c r="D184" s="285">
        <v>6800</v>
      </c>
      <c r="F184" s="27"/>
    </row>
    <row r="185" spans="1:7" s="2" customFormat="1">
      <c r="A185" s="7" t="s">
        <v>116</v>
      </c>
      <c r="B185" s="91" t="s">
        <v>1058</v>
      </c>
      <c r="C185" s="7">
        <v>2011</v>
      </c>
      <c r="D185" s="285">
        <v>6932</v>
      </c>
      <c r="F185" s="27"/>
    </row>
    <row r="186" spans="1:7" s="2" customFormat="1">
      <c r="A186" s="7" t="s">
        <v>117</v>
      </c>
      <c r="B186" s="91" t="s">
        <v>1059</v>
      </c>
      <c r="C186" s="7">
        <v>2011</v>
      </c>
      <c r="D186" s="285">
        <v>3990</v>
      </c>
      <c r="F186" s="27"/>
    </row>
    <row r="187" spans="1:7" s="2" customFormat="1">
      <c r="A187" s="7" t="s">
        <v>118</v>
      </c>
      <c r="B187" s="91" t="s">
        <v>801</v>
      </c>
      <c r="C187" s="7">
        <v>2012</v>
      </c>
      <c r="D187" s="285">
        <v>270.60000000000002</v>
      </c>
      <c r="F187" s="27"/>
    </row>
    <row r="188" spans="1:7" s="2" customFormat="1">
      <c r="A188" s="7" t="s">
        <v>119</v>
      </c>
      <c r="B188" s="91" t="s">
        <v>802</v>
      </c>
      <c r="C188" s="7">
        <v>2012</v>
      </c>
      <c r="D188" s="285">
        <v>599</v>
      </c>
      <c r="F188" s="27"/>
    </row>
    <row r="189" spans="1:7" s="2" customFormat="1">
      <c r="A189" s="7" t="s">
        <v>120</v>
      </c>
      <c r="B189" s="91" t="s">
        <v>804</v>
      </c>
      <c r="C189" s="7">
        <v>2012</v>
      </c>
      <c r="D189" s="285">
        <v>276</v>
      </c>
      <c r="F189" s="27"/>
    </row>
    <row r="190" spans="1:7" s="2" customFormat="1">
      <c r="A190" s="7" t="s">
        <v>121</v>
      </c>
      <c r="B190" s="91" t="s">
        <v>805</v>
      </c>
      <c r="C190" s="7">
        <v>2012</v>
      </c>
      <c r="D190" s="285">
        <v>1090</v>
      </c>
      <c r="F190" s="27"/>
    </row>
    <row r="191" spans="1:7" s="2" customFormat="1" ht="25.5">
      <c r="A191" s="7" t="s">
        <v>122</v>
      </c>
      <c r="B191" s="91" t="s">
        <v>800</v>
      </c>
      <c r="C191" s="7">
        <v>2012</v>
      </c>
      <c r="D191" s="285">
        <v>1299</v>
      </c>
      <c r="F191" s="27"/>
    </row>
    <row r="192" spans="1:7" s="2" customFormat="1" ht="25.5">
      <c r="A192" s="7" t="s">
        <v>123</v>
      </c>
      <c r="B192" s="91" t="s">
        <v>808</v>
      </c>
      <c r="C192" s="7">
        <v>2012</v>
      </c>
      <c r="D192" s="285">
        <v>1749</v>
      </c>
      <c r="F192" s="27"/>
    </row>
    <row r="193" spans="1:7" s="2" customFormat="1" ht="25.5">
      <c r="A193" s="7" t="s">
        <v>124</v>
      </c>
      <c r="B193" s="91" t="s">
        <v>810</v>
      </c>
      <c r="C193" s="7">
        <v>2013</v>
      </c>
      <c r="D193" s="285">
        <v>1353.21</v>
      </c>
      <c r="F193" s="27"/>
    </row>
    <row r="194" spans="1:7" s="2" customFormat="1" ht="25.5">
      <c r="A194" s="7" t="s">
        <v>137</v>
      </c>
      <c r="B194" s="130" t="s">
        <v>812</v>
      </c>
      <c r="C194" s="125">
        <v>2013</v>
      </c>
      <c r="D194" s="371">
        <v>300</v>
      </c>
      <c r="F194" s="27"/>
    </row>
    <row r="195" spans="1:7" s="2" customFormat="1" ht="25.5">
      <c r="A195" s="7" t="s">
        <v>138</v>
      </c>
      <c r="B195" s="130" t="s">
        <v>814</v>
      </c>
      <c r="C195" s="125">
        <v>2013</v>
      </c>
      <c r="D195" s="371">
        <v>1310</v>
      </c>
      <c r="F195" s="27"/>
    </row>
    <row r="196" spans="1:7" s="2" customFormat="1" ht="25.5">
      <c r="A196" s="7" t="s">
        <v>139</v>
      </c>
      <c r="B196" s="130" t="s">
        <v>815</v>
      </c>
      <c r="C196" s="125">
        <v>2013</v>
      </c>
      <c r="D196" s="372">
        <v>2100</v>
      </c>
      <c r="F196" s="27"/>
    </row>
    <row r="197" spans="1:7" s="2" customFormat="1" ht="25.5">
      <c r="A197" s="7" t="s">
        <v>1010</v>
      </c>
      <c r="B197" s="130" t="s">
        <v>816</v>
      </c>
      <c r="C197" s="125">
        <v>2013</v>
      </c>
      <c r="D197" s="371">
        <v>1700</v>
      </c>
      <c r="F197" s="27"/>
    </row>
    <row r="198" spans="1:7" s="2" customFormat="1" ht="25.5">
      <c r="A198" s="7" t="s">
        <v>1011</v>
      </c>
      <c r="B198" s="130" t="s">
        <v>817</v>
      </c>
      <c r="C198" s="125">
        <v>2013</v>
      </c>
      <c r="D198" s="371">
        <v>1999</v>
      </c>
      <c r="F198" s="27"/>
    </row>
    <row r="199" spans="1:7" s="2" customFormat="1" ht="25.5">
      <c r="A199" s="7" t="s">
        <v>1012</v>
      </c>
      <c r="B199" s="130" t="s">
        <v>819</v>
      </c>
      <c r="C199" s="125">
        <v>2014</v>
      </c>
      <c r="D199" s="371">
        <v>1500</v>
      </c>
      <c r="F199" s="27"/>
    </row>
    <row r="200" spans="1:7" s="2" customFormat="1" ht="25.5">
      <c r="A200" s="7" t="s">
        <v>1013</v>
      </c>
      <c r="B200" s="130" t="s">
        <v>820</v>
      </c>
      <c r="C200" s="125">
        <v>2014</v>
      </c>
      <c r="D200" s="371">
        <v>319</v>
      </c>
    </row>
    <row r="201" spans="1:7" s="2" customFormat="1" ht="25.5">
      <c r="A201" s="7" t="s">
        <v>1014</v>
      </c>
      <c r="B201" s="130" t="s">
        <v>822</v>
      </c>
      <c r="C201" s="125">
        <v>2014</v>
      </c>
      <c r="D201" s="371">
        <v>1394</v>
      </c>
      <c r="E201" s="173"/>
      <c r="F201" s="185"/>
    </row>
    <row r="202" spans="1:7" s="2" customFormat="1" ht="25.5">
      <c r="A202" s="7" t="s">
        <v>1015</v>
      </c>
      <c r="B202" s="130" t="s">
        <v>823</v>
      </c>
      <c r="C202" s="125">
        <v>2014</v>
      </c>
      <c r="D202" s="371">
        <v>899</v>
      </c>
      <c r="F202" s="27"/>
    </row>
    <row r="203" spans="1:7" s="2" customFormat="1" ht="25.5">
      <c r="A203" s="7" t="s">
        <v>1016</v>
      </c>
      <c r="B203" s="130" t="s">
        <v>825</v>
      </c>
      <c r="C203" s="125">
        <v>2014</v>
      </c>
      <c r="D203" s="371">
        <v>1500</v>
      </c>
      <c r="E203" s="381" t="s">
        <v>1060</v>
      </c>
      <c r="F203" s="41"/>
      <c r="G203" s="41"/>
    </row>
    <row r="204" spans="1:7" s="2" customFormat="1" ht="25.5">
      <c r="A204" s="7" t="s">
        <v>1017</v>
      </c>
      <c r="B204" s="130" t="s">
        <v>827</v>
      </c>
      <c r="C204" s="125">
        <v>2014</v>
      </c>
      <c r="D204" s="371">
        <v>1099.99</v>
      </c>
      <c r="F204" s="41"/>
      <c r="G204" s="41"/>
    </row>
    <row r="205" spans="1:7" s="2" customFormat="1" ht="25.5">
      <c r="A205" s="7" t="s">
        <v>1018</v>
      </c>
      <c r="B205" s="130" t="s">
        <v>828</v>
      </c>
      <c r="C205" s="125">
        <v>2014</v>
      </c>
      <c r="D205" s="371">
        <v>1979.99</v>
      </c>
      <c r="F205" s="41"/>
      <c r="G205" s="41"/>
    </row>
    <row r="206" spans="1:7" s="2" customFormat="1" ht="25.5">
      <c r="A206" s="7" t="s">
        <v>1019</v>
      </c>
      <c r="B206" s="130" t="s">
        <v>829</v>
      </c>
      <c r="C206" s="125">
        <v>2015</v>
      </c>
      <c r="D206" s="371">
        <v>3480</v>
      </c>
      <c r="F206" s="41"/>
      <c r="G206" s="41"/>
    </row>
    <row r="207" spans="1:7" s="2" customFormat="1" ht="25.5">
      <c r="A207" s="7" t="s">
        <v>1020</v>
      </c>
      <c r="B207" s="130" t="s">
        <v>832</v>
      </c>
      <c r="C207" s="125">
        <v>2015</v>
      </c>
      <c r="D207" s="371">
        <v>2490</v>
      </c>
      <c r="F207" s="41"/>
      <c r="G207" s="41"/>
    </row>
    <row r="208" spans="1:7" s="2" customFormat="1" ht="25.5">
      <c r="A208" s="7" t="s">
        <v>1021</v>
      </c>
      <c r="B208" s="130" t="s">
        <v>833</v>
      </c>
      <c r="C208" s="125">
        <v>2015</v>
      </c>
      <c r="D208" s="371">
        <v>1698</v>
      </c>
      <c r="F208" s="41"/>
      <c r="G208" s="41"/>
    </row>
    <row r="209" spans="1:7" s="2" customFormat="1" ht="25.5">
      <c r="A209" s="7" t="s">
        <v>1022</v>
      </c>
      <c r="B209" s="130" t="s">
        <v>834</v>
      </c>
      <c r="C209" s="125">
        <v>2015</v>
      </c>
      <c r="D209" s="371">
        <v>1999</v>
      </c>
      <c r="F209" s="41"/>
      <c r="G209" s="41"/>
    </row>
    <row r="210" spans="1:7" s="2" customFormat="1" ht="25.5">
      <c r="A210" s="7" t="s">
        <v>1023</v>
      </c>
      <c r="B210" s="130" t="s">
        <v>835</v>
      </c>
      <c r="C210" s="125">
        <v>2015</v>
      </c>
      <c r="D210" s="371">
        <v>3499</v>
      </c>
      <c r="F210" s="41"/>
      <c r="G210" s="41"/>
    </row>
    <row r="211" spans="1:7" s="2" customFormat="1" ht="25.5">
      <c r="A211" s="7" t="s">
        <v>1024</v>
      </c>
      <c r="B211" s="130" t="s">
        <v>836</v>
      </c>
      <c r="C211" s="125">
        <v>2015</v>
      </c>
      <c r="D211" s="371">
        <v>3498</v>
      </c>
      <c r="F211" s="41"/>
      <c r="G211" s="41"/>
    </row>
    <row r="212" spans="1:7" s="2" customFormat="1" ht="25.5">
      <c r="A212" s="7" t="s">
        <v>1025</v>
      </c>
      <c r="B212" s="130" t="s">
        <v>838</v>
      </c>
      <c r="C212" s="125">
        <v>2015</v>
      </c>
      <c r="D212" s="371">
        <v>688.8</v>
      </c>
      <c r="F212" s="41"/>
      <c r="G212" s="41"/>
    </row>
    <row r="213" spans="1:7" s="2" customFormat="1" ht="25.5">
      <c r="A213" s="7" t="s">
        <v>1026</v>
      </c>
      <c r="B213" s="130" t="s">
        <v>839</v>
      </c>
      <c r="C213" s="125">
        <v>2015</v>
      </c>
      <c r="D213" s="371">
        <v>1999.99</v>
      </c>
      <c r="F213" s="41"/>
      <c r="G213" s="41"/>
    </row>
    <row r="214" spans="1:7" s="2" customFormat="1" ht="25.5">
      <c r="A214" s="7" t="s">
        <v>1027</v>
      </c>
      <c r="B214" s="130" t="s">
        <v>840</v>
      </c>
      <c r="C214" s="125">
        <v>2015</v>
      </c>
      <c r="D214" s="371">
        <v>2299</v>
      </c>
      <c r="F214" s="41"/>
      <c r="G214" s="41"/>
    </row>
    <row r="215" spans="1:7" s="2" customFormat="1" ht="25.5">
      <c r="A215" s="7" t="s">
        <v>1028</v>
      </c>
      <c r="B215" s="130" t="s">
        <v>841</v>
      </c>
      <c r="C215" s="125">
        <v>2015</v>
      </c>
      <c r="D215" s="371">
        <v>2290</v>
      </c>
      <c r="F215" s="41"/>
      <c r="G215" s="41"/>
    </row>
    <row r="216" spans="1:7" s="2" customFormat="1" ht="25.5">
      <c r="A216" s="7" t="s">
        <v>1029</v>
      </c>
      <c r="B216" s="91" t="s">
        <v>842</v>
      </c>
      <c r="C216" s="7">
        <v>2015</v>
      </c>
      <c r="D216" s="285">
        <v>2049</v>
      </c>
      <c r="F216" s="41"/>
      <c r="G216" s="41"/>
    </row>
    <row r="217" spans="1:7" s="2" customFormat="1" ht="25.5">
      <c r="A217" s="7" t="s">
        <v>1030</v>
      </c>
      <c r="B217" s="91" t="s">
        <v>843</v>
      </c>
      <c r="C217" s="7">
        <v>2015</v>
      </c>
      <c r="D217" s="285">
        <v>1300</v>
      </c>
      <c r="F217" s="41"/>
      <c r="G217" s="41"/>
    </row>
    <row r="218" spans="1:7" s="2" customFormat="1" ht="25.5">
      <c r="A218" s="7" t="s">
        <v>1031</v>
      </c>
      <c r="B218" s="91" t="s">
        <v>844</v>
      </c>
      <c r="C218" s="7">
        <v>2016</v>
      </c>
      <c r="D218" s="285">
        <v>2299</v>
      </c>
      <c r="F218" s="41"/>
      <c r="G218" s="41"/>
    </row>
    <row r="219" spans="1:7" s="2" customFormat="1" ht="25.5">
      <c r="A219" s="7" t="s">
        <v>1032</v>
      </c>
      <c r="B219" s="91" t="s">
        <v>845</v>
      </c>
      <c r="C219" s="7">
        <v>2016</v>
      </c>
      <c r="D219" s="285">
        <v>599</v>
      </c>
      <c r="F219" s="41"/>
      <c r="G219" s="41"/>
    </row>
    <row r="220" spans="1:7" s="2" customFormat="1" ht="25.5">
      <c r="A220" s="7" t="s">
        <v>1033</v>
      </c>
      <c r="B220" s="91" t="s">
        <v>846</v>
      </c>
      <c r="C220" s="7">
        <v>2016</v>
      </c>
      <c r="D220" s="285">
        <v>1099</v>
      </c>
      <c r="F220" s="41"/>
      <c r="G220" s="41"/>
    </row>
    <row r="221" spans="1:7" s="2" customFormat="1" ht="25.5">
      <c r="A221" s="7" t="s">
        <v>1034</v>
      </c>
      <c r="B221" s="91" t="s">
        <v>847</v>
      </c>
      <c r="C221" s="7">
        <v>2016</v>
      </c>
      <c r="D221" s="285">
        <v>3499</v>
      </c>
      <c r="F221" s="41"/>
      <c r="G221" s="41"/>
    </row>
    <row r="222" spans="1:7" s="2" customFormat="1" ht="25.5">
      <c r="A222" s="7" t="s">
        <v>1035</v>
      </c>
      <c r="B222" s="91" t="s">
        <v>848</v>
      </c>
      <c r="C222" s="7">
        <v>2016</v>
      </c>
      <c r="D222" s="285">
        <v>3499</v>
      </c>
      <c r="F222" s="41"/>
      <c r="G222" s="41"/>
    </row>
    <row r="223" spans="1:7" s="2" customFormat="1" ht="25.5">
      <c r="A223" s="7" t="s">
        <v>1036</v>
      </c>
      <c r="B223" s="91" t="s">
        <v>814</v>
      </c>
      <c r="C223" s="7">
        <v>2016</v>
      </c>
      <c r="D223" s="285">
        <v>1100</v>
      </c>
      <c r="F223" s="41"/>
      <c r="G223" s="41"/>
    </row>
    <row r="224" spans="1:7" s="2" customFormat="1" ht="25.5">
      <c r="A224" s="7" t="s">
        <v>1037</v>
      </c>
      <c r="B224" s="91" t="s">
        <v>854</v>
      </c>
      <c r="C224" s="7">
        <v>2016</v>
      </c>
      <c r="D224" s="285">
        <v>4100</v>
      </c>
      <c r="F224" s="41"/>
      <c r="G224" s="41"/>
    </row>
    <row r="225" spans="1:7" s="2" customFormat="1" ht="25.5">
      <c r="A225" s="7" t="s">
        <v>1038</v>
      </c>
      <c r="B225" s="91" t="s">
        <v>856</v>
      </c>
      <c r="C225" s="7">
        <v>2016</v>
      </c>
      <c r="D225" s="285">
        <v>2950</v>
      </c>
      <c r="F225" s="41"/>
      <c r="G225" s="41"/>
    </row>
    <row r="226" spans="1:7" s="2" customFormat="1" ht="25.5">
      <c r="A226" s="7" t="s">
        <v>1039</v>
      </c>
      <c r="B226" s="91" t="s">
        <v>857</v>
      </c>
      <c r="C226" s="7">
        <v>2016</v>
      </c>
      <c r="D226" s="285">
        <v>250</v>
      </c>
      <c r="F226" s="41"/>
      <c r="G226" s="41"/>
    </row>
    <row r="227" spans="1:7" s="2" customFormat="1" ht="25.5">
      <c r="A227" s="7" t="s">
        <v>1040</v>
      </c>
      <c r="B227" s="91" t="s">
        <v>858</v>
      </c>
      <c r="C227" s="7">
        <v>2016</v>
      </c>
      <c r="D227" s="285">
        <v>3400</v>
      </c>
      <c r="F227" s="41"/>
      <c r="G227" s="41"/>
    </row>
    <row r="228" spans="1:7" s="2" customFormat="1" ht="25.5">
      <c r="A228" s="7" t="s">
        <v>1041</v>
      </c>
      <c r="B228" s="91" t="s">
        <v>859</v>
      </c>
      <c r="C228" s="7">
        <v>2016</v>
      </c>
      <c r="D228" s="285">
        <v>250</v>
      </c>
      <c r="F228" s="41"/>
      <c r="G228" s="41"/>
    </row>
    <row r="229" spans="1:7" s="2" customFormat="1" ht="25.5">
      <c r="A229" s="7" t="s">
        <v>1042</v>
      </c>
      <c r="B229" s="91" t="s">
        <v>860</v>
      </c>
      <c r="C229" s="7">
        <v>2016</v>
      </c>
      <c r="D229" s="285">
        <v>369</v>
      </c>
      <c r="F229" s="41"/>
      <c r="G229" s="41"/>
    </row>
    <row r="230" spans="1:7" s="2" customFormat="1" ht="25.5">
      <c r="A230" s="7" t="s">
        <v>1043</v>
      </c>
      <c r="B230" s="91" t="s">
        <v>860</v>
      </c>
      <c r="C230" s="7">
        <v>2016</v>
      </c>
      <c r="D230" s="285">
        <v>369</v>
      </c>
      <c r="F230" s="41"/>
      <c r="G230" s="41"/>
    </row>
    <row r="231" spans="1:7" s="2" customFormat="1" ht="25.5">
      <c r="A231" s="7" t="s">
        <v>1044</v>
      </c>
      <c r="B231" s="91" t="s">
        <v>861</v>
      </c>
      <c r="C231" s="7">
        <v>2016</v>
      </c>
      <c r="D231" s="285">
        <v>278</v>
      </c>
      <c r="F231" s="41"/>
      <c r="G231" s="41"/>
    </row>
    <row r="232" spans="1:7" s="2" customFormat="1" ht="25.5">
      <c r="A232" s="7" t="s">
        <v>1045</v>
      </c>
      <c r="B232" s="91" t="s">
        <v>862</v>
      </c>
      <c r="C232" s="7">
        <v>2016</v>
      </c>
      <c r="D232" s="285">
        <v>690</v>
      </c>
      <c r="F232" s="41"/>
      <c r="G232" s="41"/>
    </row>
    <row r="233" spans="1:7" s="2" customFormat="1" ht="25.5">
      <c r="A233" s="7" t="s">
        <v>1046</v>
      </c>
      <c r="B233" s="91" t="s">
        <v>863</v>
      </c>
      <c r="C233" s="7">
        <v>2016</v>
      </c>
      <c r="D233" s="285">
        <v>999</v>
      </c>
      <c r="F233" s="41"/>
      <c r="G233" s="41"/>
    </row>
    <row r="234" spans="1:7" s="2" customFormat="1" ht="25.5">
      <c r="A234" s="7" t="s">
        <v>1047</v>
      </c>
      <c r="B234" s="91" t="s">
        <v>864</v>
      </c>
      <c r="C234" s="7">
        <v>2016</v>
      </c>
      <c r="D234" s="285">
        <v>640</v>
      </c>
      <c r="F234" s="41"/>
      <c r="G234" s="41"/>
    </row>
    <row r="235" spans="1:7" s="48" customFormat="1" ht="25.5">
      <c r="A235" s="123" t="s">
        <v>1052</v>
      </c>
      <c r="B235" s="29" t="s">
        <v>865</v>
      </c>
      <c r="C235" s="368">
        <v>2016</v>
      </c>
      <c r="D235" s="280">
        <v>1029</v>
      </c>
    </row>
    <row r="236" spans="1:7" s="48" customFormat="1">
      <c r="A236" s="167"/>
      <c r="B236" s="93" t="s">
        <v>41</v>
      </c>
      <c r="C236" s="96"/>
      <c r="D236" s="279">
        <f>SUM(D182:D235)</f>
        <v>98167.579999999987</v>
      </c>
    </row>
    <row r="237" spans="1:7" s="48" customFormat="1" ht="12.75" customHeight="1">
      <c r="A237" s="547" t="s">
        <v>766</v>
      </c>
      <c r="B237" s="548"/>
      <c r="C237" s="548"/>
      <c r="D237" s="549"/>
    </row>
    <row r="238" spans="1:7" s="48" customFormat="1">
      <c r="A238" s="7" t="s">
        <v>113</v>
      </c>
      <c r="B238" s="91" t="s">
        <v>866</v>
      </c>
      <c r="C238" s="7">
        <v>2016</v>
      </c>
      <c r="D238" s="285">
        <v>3234.9</v>
      </c>
    </row>
    <row r="239" spans="1:7" s="48" customFormat="1">
      <c r="A239" s="7" t="s">
        <v>114</v>
      </c>
      <c r="B239" s="91" t="s">
        <v>867</v>
      </c>
      <c r="C239" s="7">
        <v>2016</v>
      </c>
      <c r="D239" s="285">
        <v>1353</v>
      </c>
    </row>
    <row r="240" spans="1:7" s="48" customFormat="1">
      <c r="A240" s="7" t="s">
        <v>115</v>
      </c>
      <c r="B240" s="91" t="s">
        <v>868</v>
      </c>
      <c r="C240" s="7">
        <v>2016</v>
      </c>
      <c r="D240" s="285">
        <v>1660.5</v>
      </c>
    </row>
    <row r="241" spans="1:6" s="48" customFormat="1">
      <c r="A241" s="343"/>
      <c r="B241" s="93" t="s">
        <v>41</v>
      </c>
      <c r="C241" s="96"/>
      <c r="D241" s="281">
        <f>SUM(D238:D240)</f>
        <v>6248.4</v>
      </c>
    </row>
    <row r="242" spans="1:6" ht="12.75" customHeight="1">
      <c r="A242" s="550" t="s">
        <v>10</v>
      </c>
      <c r="B242" s="551"/>
      <c r="C242" s="551"/>
      <c r="D242" s="552"/>
    </row>
    <row r="243" spans="1:6" s="2" customFormat="1" ht="12.75" customHeight="1">
      <c r="A243" s="547" t="s">
        <v>39</v>
      </c>
      <c r="B243" s="548"/>
      <c r="C243" s="548"/>
      <c r="D243" s="549"/>
      <c r="F243" s="27"/>
    </row>
    <row r="244" spans="1:6" s="2" customFormat="1">
      <c r="A244" s="25" t="s">
        <v>113</v>
      </c>
      <c r="B244" s="98" t="s">
        <v>735</v>
      </c>
      <c r="C244" s="365">
        <v>2012</v>
      </c>
      <c r="D244" s="373">
        <v>52612.57</v>
      </c>
      <c r="F244" s="27"/>
    </row>
    <row r="245" spans="1:6" s="2" customFormat="1">
      <c r="A245" s="25" t="s">
        <v>114</v>
      </c>
      <c r="B245" s="91" t="s">
        <v>736</v>
      </c>
      <c r="C245" s="7">
        <v>2014</v>
      </c>
      <c r="D245" s="285">
        <v>999</v>
      </c>
      <c r="F245" s="27"/>
    </row>
    <row r="246" spans="1:6" s="2" customFormat="1">
      <c r="A246" s="25" t="s">
        <v>115</v>
      </c>
      <c r="B246" s="91" t="s">
        <v>737</v>
      </c>
      <c r="C246" s="7">
        <v>2013</v>
      </c>
      <c r="D246" s="285">
        <v>4600</v>
      </c>
      <c r="F246" s="27"/>
    </row>
    <row r="247" spans="1:6" s="2" customFormat="1">
      <c r="A247" s="25" t="s">
        <v>116</v>
      </c>
      <c r="B247" s="91" t="s">
        <v>738</v>
      </c>
      <c r="C247" s="7">
        <v>2014</v>
      </c>
      <c r="D247" s="285">
        <v>3000</v>
      </c>
      <c r="F247" s="27"/>
    </row>
    <row r="248" spans="1:6" s="2" customFormat="1">
      <c r="A248" s="25" t="s">
        <v>117</v>
      </c>
      <c r="B248" s="91" t="s">
        <v>739</v>
      </c>
      <c r="C248" s="7">
        <v>2015</v>
      </c>
      <c r="D248" s="285">
        <v>4537.47</v>
      </c>
      <c r="F248" s="27"/>
    </row>
    <row r="249" spans="1:6" s="2" customFormat="1" ht="14.25" customHeight="1">
      <c r="A249" s="25" t="s">
        <v>118</v>
      </c>
      <c r="B249" s="91" t="s">
        <v>740</v>
      </c>
      <c r="C249" s="7">
        <v>2015</v>
      </c>
      <c r="D249" s="285">
        <v>3100</v>
      </c>
      <c r="F249" s="27"/>
    </row>
    <row r="250" spans="1:6" s="2" customFormat="1">
      <c r="A250" s="25" t="s">
        <v>119</v>
      </c>
      <c r="B250" s="91" t="s">
        <v>743</v>
      </c>
      <c r="C250" s="7">
        <v>2015</v>
      </c>
      <c r="D250" s="285">
        <v>3098</v>
      </c>
      <c r="F250" s="27"/>
    </row>
    <row r="251" spans="1:6" s="2" customFormat="1">
      <c r="A251" s="25" t="s">
        <v>120</v>
      </c>
      <c r="B251" s="91" t="s">
        <v>745</v>
      </c>
      <c r="C251" s="7">
        <v>2016</v>
      </c>
      <c r="D251" s="285">
        <v>1000</v>
      </c>
      <c r="F251" s="27"/>
    </row>
    <row r="252" spans="1:6" s="2" customFormat="1">
      <c r="A252" s="25" t="s">
        <v>121</v>
      </c>
      <c r="B252" s="91" t="s">
        <v>746</v>
      </c>
      <c r="C252" s="7">
        <v>2016</v>
      </c>
      <c r="D252" s="285">
        <v>999</v>
      </c>
      <c r="F252" s="27"/>
    </row>
    <row r="253" spans="1:6">
      <c r="A253" s="138"/>
      <c r="B253" s="93" t="s">
        <v>41</v>
      </c>
      <c r="C253" s="96"/>
      <c r="D253" s="279">
        <f>SUM(D244:D252)</f>
        <v>73946.039999999994</v>
      </c>
    </row>
    <row r="254" spans="1:6" s="2" customFormat="1" ht="12.75" customHeight="1">
      <c r="A254" s="547" t="s">
        <v>40</v>
      </c>
      <c r="B254" s="548"/>
      <c r="C254" s="548"/>
      <c r="D254" s="549"/>
      <c r="F254" s="27"/>
    </row>
    <row r="255" spans="1:6" s="2" customFormat="1">
      <c r="A255" s="7" t="s">
        <v>113</v>
      </c>
      <c r="B255" s="91" t="s">
        <v>747</v>
      </c>
      <c r="C255" s="124">
        <v>2012</v>
      </c>
      <c r="D255" s="374">
        <v>2200</v>
      </c>
      <c r="F255" s="27"/>
    </row>
    <row r="256" spans="1:6" s="2" customFormat="1">
      <c r="A256" s="7" t="s">
        <v>114</v>
      </c>
      <c r="B256" s="91" t="s">
        <v>748</v>
      </c>
      <c r="C256" s="124">
        <v>2014</v>
      </c>
      <c r="D256" s="375">
        <v>1000</v>
      </c>
      <c r="F256" s="27"/>
    </row>
    <row r="257" spans="1:6" s="2" customFormat="1">
      <c r="A257" s="7" t="s">
        <v>115</v>
      </c>
      <c r="B257" s="91" t="s">
        <v>749</v>
      </c>
      <c r="C257" s="124">
        <v>2014</v>
      </c>
      <c r="D257" s="376">
        <v>2500</v>
      </c>
      <c r="F257" s="27"/>
    </row>
    <row r="258" spans="1:6" s="2" customFormat="1">
      <c r="A258" s="7" t="s">
        <v>116</v>
      </c>
      <c r="B258" s="91" t="s">
        <v>749</v>
      </c>
      <c r="C258" s="7">
        <v>2014</v>
      </c>
      <c r="D258" s="285">
        <v>2500</v>
      </c>
      <c r="F258" s="27"/>
    </row>
    <row r="259" spans="1:6" s="2" customFormat="1">
      <c r="A259" s="7" t="s">
        <v>117</v>
      </c>
      <c r="B259" s="98" t="s">
        <v>750</v>
      </c>
      <c r="C259" s="151">
        <v>2014</v>
      </c>
      <c r="D259" s="285">
        <v>1750</v>
      </c>
      <c r="F259" s="27"/>
    </row>
    <row r="260" spans="1:6" s="2" customFormat="1">
      <c r="A260" s="7" t="s">
        <v>118</v>
      </c>
      <c r="B260" s="91" t="s">
        <v>751</v>
      </c>
      <c r="C260" s="7">
        <v>2015</v>
      </c>
      <c r="D260" s="285">
        <v>2000</v>
      </c>
      <c r="F260" s="27"/>
    </row>
    <row r="261" spans="1:6" s="2" customFormat="1">
      <c r="A261" s="7" t="s">
        <v>119</v>
      </c>
      <c r="B261" s="91" t="s">
        <v>752</v>
      </c>
      <c r="C261" s="7">
        <v>2015</v>
      </c>
      <c r="D261" s="285">
        <v>1835</v>
      </c>
      <c r="F261" s="27"/>
    </row>
    <row r="262" spans="1:6" s="2" customFormat="1">
      <c r="A262" s="7" t="s">
        <v>120</v>
      </c>
      <c r="B262" s="91" t="s">
        <v>753</v>
      </c>
      <c r="C262" s="7">
        <v>2015</v>
      </c>
      <c r="D262" s="285">
        <v>2000</v>
      </c>
      <c r="F262" s="27"/>
    </row>
    <row r="263" spans="1:6" s="2" customFormat="1">
      <c r="A263" s="7" t="s">
        <v>121</v>
      </c>
      <c r="B263" s="91" t="s">
        <v>754</v>
      </c>
      <c r="C263" s="7">
        <v>2015</v>
      </c>
      <c r="D263" s="285">
        <v>10668</v>
      </c>
      <c r="F263" s="27"/>
    </row>
    <row r="264" spans="1:6" s="2" customFormat="1" ht="25.5">
      <c r="A264" s="7" t="s">
        <v>122</v>
      </c>
      <c r="B264" s="91" t="s">
        <v>755</v>
      </c>
      <c r="C264" s="7">
        <v>2015</v>
      </c>
      <c r="D264" s="285">
        <v>4320</v>
      </c>
      <c r="F264" s="27"/>
    </row>
    <row r="265" spans="1:6" s="2" customFormat="1" ht="25.5">
      <c r="A265" s="7" t="s">
        <v>123</v>
      </c>
      <c r="B265" s="91" t="s">
        <v>747</v>
      </c>
      <c r="C265" s="7">
        <v>2015</v>
      </c>
      <c r="D265" s="285">
        <v>1800</v>
      </c>
      <c r="F265" s="27"/>
    </row>
    <row r="266" spans="1:6" s="2" customFormat="1" ht="25.5">
      <c r="A266" s="7" t="s">
        <v>124</v>
      </c>
      <c r="B266" s="91" t="s">
        <v>756</v>
      </c>
      <c r="C266" s="7">
        <v>2016</v>
      </c>
      <c r="D266" s="285">
        <v>4000</v>
      </c>
      <c r="F266" s="27"/>
    </row>
    <row r="267" spans="1:6" s="2" customFormat="1" ht="25.5">
      <c r="A267" s="7" t="s">
        <v>137</v>
      </c>
      <c r="B267" s="91" t="s">
        <v>757</v>
      </c>
      <c r="C267" s="7">
        <v>2016</v>
      </c>
      <c r="D267" s="285">
        <v>1950</v>
      </c>
      <c r="F267" s="27"/>
    </row>
    <row r="268" spans="1:6" s="2" customFormat="1" ht="25.5">
      <c r="A268" s="7" t="s">
        <v>138</v>
      </c>
      <c r="B268" s="91" t="s">
        <v>758</v>
      </c>
      <c r="C268" s="7">
        <v>2016</v>
      </c>
      <c r="D268" s="285">
        <v>1600</v>
      </c>
      <c r="F268" s="27"/>
    </row>
    <row r="269" spans="1:6" s="2" customFormat="1" ht="25.5">
      <c r="A269" s="7" t="s">
        <v>139</v>
      </c>
      <c r="B269" s="91" t="s">
        <v>759</v>
      </c>
      <c r="C269" s="7">
        <v>2016</v>
      </c>
      <c r="D269" s="285">
        <v>2654.55</v>
      </c>
      <c r="F269" s="27"/>
    </row>
    <row r="270" spans="1:6" s="2" customFormat="1" ht="25.5">
      <c r="A270" s="7" t="s">
        <v>1010</v>
      </c>
      <c r="B270" s="91" t="s">
        <v>760</v>
      </c>
      <c r="C270" s="7">
        <v>2016</v>
      </c>
      <c r="D270" s="285">
        <v>2050</v>
      </c>
      <c r="F270" s="27"/>
    </row>
    <row r="271" spans="1:6" s="2" customFormat="1" ht="25.5">
      <c r="A271" s="7" t="s">
        <v>1011</v>
      </c>
      <c r="B271" s="91" t="s">
        <v>741</v>
      </c>
      <c r="C271" s="7">
        <v>2015</v>
      </c>
      <c r="D271" s="285">
        <v>2000</v>
      </c>
      <c r="F271" s="27"/>
    </row>
    <row r="272" spans="1:6" s="2" customFormat="1" ht="25.5">
      <c r="A272" s="7" t="s">
        <v>1012</v>
      </c>
      <c r="B272" s="91" t="s">
        <v>742</v>
      </c>
      <c r="C272" s="7">
        <v>2015</v>
      </c>
      <c r="D272" s="285">
        <v>2700</v>
      </c>
      <c r="F272" s="27"/>
    </row>
    <row r="273" spans="1:6" s="2" customFormat="1" ht="25.5">
      <c r="A273" s="7" t="s">
        <v>1013</v>
      </c>
      <c r="B273" s="91" t="s">
        <v>744</v>
      </c>
      <c r="C273" s="7">
        <v>2016</v>
      </c>
      <c r="D273" s="285">
        <v>2000</v>
      </c>
      <c r="F273" s="27"/>
    </row>
    <row r="274" spans="1:6" s="2" customFormat="1" ht="25.5">
      <c r="A274" s="7" t="s">
        <v>1014</v>
      </c>
      <c r="B274" s="91" t="s">
        <v>744</v>
      </c>
      <c r="C274" s="7">
        <v>2016</v>
      </c>
      <c r="D274" s="285">
        <v>2000</v>
      </c>
      <c r="F274" s="27"/>
    </row>
    <row r="275" spans="1:6" s="48" customFormat="1">
      <c r="A275" s="347"/>
      <c r="B275" s="93" t="s">
        <v>41</v>
      </c>
      <c r="C275" s="96"/>
      <c r="D275" s="281">
        <f>SUM(D255:D274)</f>
        <v>53527.55</v>
      </c>
    </row>
    <row r="276" spans="1:6" s="48" customFormat="1">
      <c r="A276" s="547" t="s">
        <v>766</v>
      </c>
      <c r="B276" s="548"/>
      <c r="C276" s="548"/>
      <c r="D276" s="549"/>
    </row>
    <row r="277" spans="1:6" s="48" customFormat="1">
      <c r="A277" s="7" t="s">
        <v>113</v>
      </c>
      <c r="B277" s="91" t="s">
        <v>761</v>
      </c>
      <c r="C277" s="7">
        <v>2016</v>
      </c>
      <c r="D277" s="285">
        <v>4420</v>
      </c>
    </row>
    <row r="278" spans="1:6" s="48" customFormat="1">
      <c r="A278" s="347"/>
      <c r="B278" s="93" t="s">
        <v>41</v>
      </c>
      <c r="C278" s="96"/>
      <c r="D278" s="281">
        <f>SUM(D277)</f>
        <v>4420</v>
      </c>
    </row>
    <row r="279" spans="1:6" ht="12.75" customHeight="1">
      <c r="A279" s="550" t="s">
        <v>1070</v>
      </c>
      <c r="B279" s="551"/>
      <c r="C279" s="551"/>
      <c r="D279" s="552"/>
    </row>
    <row r="280" spans="1:6" s="2" customFormat="1" ht="12.75" customHeight="1">
      <c r="A280" s="547" t="s">
        <v>39</v>
      </c>
      <c r="B280" s="548"/>
      <c r="C280" s="548"/>
      <c r="D280" s="549"/>
    </row>
    <row r="281" spans="1:6" s="342" customFormat="1" ht="12.75" customHeight="1">
      <c r="A281" s="7" t="s">
        <v>113</v>
      </c>
      <c r="B281" s="29" t="s">
        <v>685</v>
      </c>
      <c r="C281" s="7">
        <v>2012</v>
      </c>
      <c r="D281" s="377">
        <v>3472.29</v>
      </c>
    </row>
    <row r="282" spans="1:6" s="152" customFormat="1" ht="12.75" customHeight="1">
      <c r="A282" s="7" t="s">
        <v>114</v>
      </c>
      <c r="B282" s="29" t="s">
        <v>686</v>
      </c>
      <c r="C282" s="7">
        <v>2012</v>
      </c>
      <c r="D282" s="377">
        <v>1726.92</v>
      </c>
    </row>
    <row r="283" spans="1:6" s="152" customFormat="1" ht="12.75" customHeight="1">
      <c r="A283" s="7" t="s">
        <v>115</v>
      </c>
      <c r="B283" s="29" t="s">
        <v>687</v>
      </c>
      <c r="C283" s="7">
        <v>2012</v>
      </c>
      <c r="D283" s="377">
        <v>1396.8</v>
      </c>
    </row>
    <row r="284" spans="1:6" s="152" customFormat="1" ht="12.75" customHeight="1">
      <c r="A284" s="7" t="s">
        <v>116</v>
      </c>
      <c r="B284" s="29" t="s">
        <v>688</v>
      </c>
      <c r="C284" s="7">
        <v>2012</v>
      </c>
      <c r="D284" s="377">
        <v>2530.41</v>
      </c>
    </row>
    <row r="285" spans="1:6" s="152" customFormat="1" ht="12.75" customHeight="1">
      <c r="A285" s="7" t="s">
        <v>117</v>
      </c>
      <c r="B285" s="29" t="s">
        <v>689</v>
      </c>
      <c r="C285" s="7">
        <v>2012</v>
      </c>
      <c r="D285" s="377">
        <v>3479.67</v>
      </c>
    </row>
    <row r="286" spans="1:6" s="152" customFormat="1" ht="12.75" customHeight="1">
      <c r="A286" s="7" t="s">
        <v>118</v>
      </c>
      <c r="B286" s="29" t="s">
        <v>690</v>
      </c>
      <c r="C286" s="7">
        <v>2013</v>
      </c>
      <c r="D286" s="377">
        <v>4569.55</v>
      </c>
    </row>
    <row r="287" spans="1:6" s="152" customFormat="1" ht="12.75" customHeight="1">
      <c r="A287" s="7" t="s">
        <v>119</v>
      </c>
      <c r="B287" s="29" t="s">
        <v>691</v>
      </c>
      <c r="C287" s="7">
        <v>2013</v>
      </c>
      <c r="D287" s="377">
        <v>551.04</v>
      </c>
    </row>
    <row r="288" spans="1:6" s="152" customFormat="1" ht="12.75" customHeight="1">
      <c r="A288" s="7" t="s">
        <v>120</v>
      </c>
      <c r="B288" s="29" t="s">
        <v>692</v>
      </c>
      <c r="C288" s="7">
        <v>2014</v>
      </c>
      <c r="D288" s="377">
        <v>355.47</v>
      </c>
    </row>
    <row r="289" spans="1:6" s="152" customFormat="1" ht="12.75" customHeight="1">
      <c r="A289" s="7" t="s">
        <v>121</v>
      </c>
      <c r="B289" s="29" t="s">
        <v>688</v>
      </c>
      <c r="C289" s="7">
        <v>2014</v>
      </c>
      <c r="D289" s="377">
        <v>2852.37</v>
      </c>
    </row>
    <row r="290" spans="1:6" s="152" customFormat="1" ht="12.75" customHeight="1">
      <c r="A290" s="7" t="s">
        <v>122</v>
      </c>
      <c r="B290" s="29" t="s">
        <v>686</v>
      </c>
      <c r="C290" s="7">
        <v>2014</v>
      </c>
      <c r="D290" s="377">
        <v>2521.5</v>
      </c>
    </row>
    <row r="291" spans="1:6" s="152" customFormat="1" ht="12.75" customHeight="1">
      <c r="A291" s="7" t="s">
        <v>123</v>
      </c>
      <c r="B291" s="29" t="s">
        <v>691</v>
      </c>
      <c r="C291" s="7">
        <v>2015</v>
      </c>
      <c r="D291" s="377">
        <v>552.27</v>
      </c>
    </row>
    <row r="292" spans="1:6" s="152" customFormat="1" ht="12.75" customHeight="1">
      <c r="A292" s="7" t="s">
        <v>124</v>
      </c>
      <c r="B292" s="29" t="s">
        <v>694</v>
      </c>
      <c r="C292" s="7">
        <v>2015</v>
      </c>
      <c r="D292" s="377">
        <v>4305</v>
      </c>
    </row>
    <row r="293" spans="1:6" s="152" customFormat="1" ht="12.75" customHeight="1">
      <c r="A293" s="7" t="s">
        <v>137</v>
      </c>
      <c r="B293" s="29" t="s">
        <v>695</v>
      </c>
      <c r="C293" s="7">
        <v>2015</v>
      </c>
      <c r="D293" s="377">
        <v>1019.41</v>
      </c>
    </row>
    <row r="294" spans="1:6" s="152" customFormat="1" ht="12.75" customHeight="1">
      <c r="A294" s="7" t="s">
        <v>138</v>
      </c>
      <c r="B294" s="29" t="s">
        <v>695</v>
      </c>
      <c r="C294" s="7">
        <v>2015</v>
      </c>
      <c r="D294" s="377">
        <v>1258.04</v>
      </c>
    </row>
    <row r="295" spans="1:6" s="152" customFormat="1" ht="12.75" customHeight="1">
      <c r="A295" s="7" t="s">
        <v>139</v>
      </c>
      <c r="B295" s="29" t="s">
        <v>691</v>
      </c>
      <c r="C295" s="7">
        <v>2015</v>
      </c>
      <c r="D295" s="377">
        <v>490.77</v>
      </c>
    </row>
    <row r="296" spans="1:6" s="152" customFormat="1" ht="12.75" customHeight="1">
      <c r="A296" s="7" t="s">
        <v>1010</v>
      </c>
      <c r="B296" s="29" t="s">
        <v>696</v>
      </c>
      <c r="C296" s="7">
        <v>2015</v>
      </c>
      <c r="D296" s="377">
        <v>3241.05</v>
      </c>
    </row>
    <row r="297" spans="1:6" s="152" customFormat="1" ht="12.75" customHeight="1">
      <c r="A297" s="7" t="s">
        <v>1011</v>
      </c>
      <c r="B297" s="29" t="s">
        <v>688</v>
      </c>
      <c r="C297" s="7">
        <v>2015</v>
      </c>
      <c r="D297" s="377">
        <v>3241.05</v>
      </c>
    </row>
    <row r="298" spans="1:6" s="152" customFormat="1" ht="12.75" customHeight="1">
      <c r="A298" s="7" t="s">
        <v>1012</v>
      </c>
      <c r="B298" s="29" t="s">
        <v>688</v>
      </c>
      <c r="C298" s="7">
        <v>2015</v>
      </c>
      <c r="D298" s="377">
        <v>3241.05</v>
      </c>
    </row>
    <row r="299" spans="1:6" s="152" customFormat="1" ht="12.75" customHeight="1">
      <c r="A299" s="7" t="s">
        <v>1013</v>
      </c>
      <c r="B299" s="29" t="s">
        <v>688</v>
      </c>
      <c r="C299" s="7">
        <v>2015</v>
      </c>
      <c r="D299" s="377">
        <v>3081.15</v>
      </c>
    </row>
    <row r="300" spans="1:6" s="152" customFormat="1" ht="12.75" customHeight="1">
      <c r="A300" s="7" t="s">
        <v>1014</v>
      </c>
      <c r="B300" s="29" t="s">
        <v>697</v>
      </c>
      <c r="C300" s="7">
        <v>2016</v>
      </c>
      <c r="D300" s="377">
        <v>1137.75</v>
      </c>
    </row>
    <row r="301" spans="1:6" s="152" customFormat="1" ht="12.75" customHeight="1">
      <c r="A301" s="7" t="s">
        <v>1015</v>
      </c>
      <c r="B301" s="29" t="s">
        <v>698</v>
      </c>
      <c r="C301" s="7">
        <v>2016</v>
      </c>
      <c r="D301" s="377">
        <v>1573.17</v>
      </c>
    </row>
    <row r="302" spans="1:6" s="48" customFormat="1">
      <c r="A302" s="347"/>
      <c r="B302" s="93" t="s">
        <v>41</v>
      </c>
      <c r="C302" s="96"/>
      <c r="D302" s="279">
        <f>SUM(D281:D301)</f>
        <v>46596.73000000001</v>
      </c>
    </row>
    <row r="303" spans="1:6" s="2" customFormat="1" ht="12.75" customHeight="1">
      <c r="A303" s="547" t="s">
        <v>40</v>
      </c>
      <c r="B303" s="548"/>
      <c r="C303" s="548"/>
      <c r="D303" s="549"/>
      <c r="F303" s="27"/>
    </row>
    <row r="304" spans="1:6" s="152" customFormat="1" ht="12.75" customHeight="1">
      <c r="A304" s="7" t="s">
        <v>113</v>
      </c>
      <c r="B304" s="29" t="s">
        <v>693</v>
      </c>
      <c r="C304" s="7">
        <v>2015</v>
      </c>
      <c r="D304" s="377">
        <v>1180.8</v>
      </c>
    </row>
    <row r="305" spans="1:6" s="48" customFormat="1">
      <c r="A305" s="347"/>
      <c r="B305" s="93" t="s">
        <v>41</v>
      </c>
      <c r="C305" s="96"/>
      <c r="D305" s="279">
        <f>SUM(D304)</f>
        <v>1180.8</v>
      </c>
    </row>
    <row r="306" spans="1:6" ht="12.75" customHeight="1">
      <c r="A306" s="550" t="s">
        <v>1072</v>
      </c>
      <c r="B306" s="551"/>
      <c r="C306" s="551"/>
      <c r="D306" s="552"/>
    </row>
    <row r="307" spans="1:6" s="2" customFormat="1" ht="12.75" customHeight="1">
      <c r="A307" s="547" t="s">
        <v>39</v>
      </c>
      <c r="B307" s="548"/>
      <c r="C307" s="548"/>
      <c r="D307" s="549"/>
    </row>
    <row r="308" spans="1:6" s="2" customFormat="1" ht="12.75" customHeight="1">
      <c r="A308" s="25" t="s">
        <v>113</v>
      </c>
      <c r="B308" s="92" t="s">
        <v>995</v>
      </c>
      <c r="C308" s="25">
        <v>2014</v>
      </c>
      <c r="D308" s="286">
        <v>4217.67</v>
      </c>
    </row>
    <row r="309" spans="1:6" s="2" customFormat="1" ht="12.75" customHeight="1">
      <c r="A309" s="25" t="s">
        <v>114</v>
      </c>
      <c r="B309" s="91" t="s">
        <v>996</v>
      </c>
      <c r="C309" s="7">
        <v>2015</v>
      </c>
      <c r="D309" s="285">
        <v>1740</v>
      </c>
    </row>
    <row r="310" spans="1:6" s="2" customFormat="1" ht="12.75" customHeight="1">
      <c r="A310" s="25" t="s">
        <v>115</v>
      </c>
      <c r="B310" s="91" t="s">
        <v>996</v>
      </c>
      <c r="C310" s="7">
        <v>2015</v>
      </c>
      <c r="D310" s="285">
        <v>1740</v>
      </c>
    </row>
    <row r="311" spans="1:6" s="2" customFormat="1">
      <c r="A311" s="25" t="s">
        <v>116</v>
      </c>
      <c r="B311" s="91" t="s">
        <v>1000</v>
      </c>
      <c r="C311" s="7">
        <v>2012</v>
      </c>
      <c r="D311" s="285">
        <v>399</v>
      </c>
      <c r="F311" s="27"/>
    </row>
    <row r="312" spans="1:6" s="2" customFormat="1">
      <c r="A312" s="25" t="s">
        <v>117</v>
      </c>
      <c r="B312" s="91" t="s">
        <v>1002</v>
      </c>
      <c r="C312" s="7">
        <v>2013</v>
      </c>
      <c r="D312" s="285">
        <v>2999.03</v>
      </c>
      <c r="F312" s="27"/>
    </row>
    <row r="313" spans="1:6" s="2" customFormat="1">
      <c r="A313" s="25" t="s">
        <v>118</v>
      </c>
      <c r="B313" s="91" t="s">
        <v>1008</v>
      </c>
      <c r="C313" s="7">
        <v>2013</v>
      </c>
      <c r="D313" s="285">
        <v>1180</v>
      </c>
      <c r="F313" s="27"/>
    </row>
    <row r="314" spans="1:6" s="2" customFormat="1">
      <c r="A314" s="25" t="s">
        <v>119</v>
      </c>
      <c r="B314" s="91" t="s">
        <v>1004</v>
      </c>
      <c r="C314" s="7">
        <v>2015</v>
      </c>
      <c r="D314" s="285">
        <v>770</v>
      </c>
      <c r="F314" s="27"/>
    </row>
    <row r="315" spans="1:6" s="2" customFormat="1">
      <c r="A315" s="25" t="s">
        <v>120</v>
      </c>
      <c r="B315" s="91" t="s">
        <v>696</v>
      </c>
      <c r="C315" s="7">
        <v>2012</v>
      </c>
      <c r="D315" s="285">
        <v>3291</v>
      </c>
      <c r="F315" s="27"/>
    </row>
    <row r="316" spans="1:6" s="48" customFormat="1">
      <c r="A316" s="1"/>
      <c r="B316" s="93" t="s">
        <v>41</v>
      </c>
      <c r="C316" s="96"/>
      <c r="D316" s="279">
        <f>SUM(D308:D315)</f>
        <v>16336.7</v>
      </c>
      <c r="F316" s="40"/>
    </row>
    <row r="317" spans="1:6" s="2" customFormat="1" ht="12.75" customHeight="1">
      <c r="A317" s="547" t="s">
        <v>40</v>
      </c>
      <c r="B317" s="548"/>
      <c r="C317" s="548"/>
      <c r="D317" s="549"/>
      <c r="F317" s="27"/>
    </row>
    <row r="318" spans="1:6" s="2" customFormat="1" ht="12.75" customHeight="1">
      <c r="A318" s="7" t="s">
        <v>113</v>
      </c>
      <c r="B318" s="91" t="s">
        <v>997</v>
      </c>
      <c r="C318" s="7">
        <v>2012</v>
      </c>
      <c r="D318" s="285">
        <v>859.77</v>
      </c>
      <c r="F318" s="27"/>
    </row>
    <row r="319" spans="1:6" s="2" customFormat="1">
      <c r="A319" s="7" t="s">
        <v>114</v>
      </c>
      <c r="B319" s="91" t="s">
        <v>998</v>
      </c>
      <c r="C319" s="7">
        <v>2012</v>
      </c>
      <c r="D319" s="285">
        <v>349</v>
      </c>
      <c r="F319" s="27"/>
    </row>
    <row r="320" spans="1:6" s="2" customFormat="1">
      <c r="A320" s="7" t="s">
        <v>115</v>
      </c>
      <c r="B320" s="91" t="s">
        <v>998</v>
      </c>
      <c r="C320" s="7">
        <v>2012</v>
      </c>
      <c r="D320" s="285">
        <v>349</v>
      </c>
      <c r="F320" s="27"/>
    </row>
    <row r="321" spans="1:7" s="2" customFormat="1">
      <c r="A321" s="7" t="s">
        <v>116</v>
      </c>
      <c r="B321" s="91" t="s">
        <v>999</v>
      </c>
      <c r="C321" s="7">
        <v>2012</v>
      </c>
      <c r="D321" s="285">
        <v>388</v>
      </c>
      <c r="F321" s="27"/>
    </row>
    <row r="322" spans="1:7" s="2" customFormat="1">
      <c r="A322" s="7" t="s">
        <v>117</v>
      </c>
      <c r="B322" s="91" t="s">
        <v>1001</v>
      </c>
      <c r="C322" s="7">
        <v>2013</v>
      </c>
      <c r="D322" s="285">
        <v>378</v>
      </c>
      <c r="F322" s="27"/>
    </row>
    <row r="323" spans="1:7" s="2" customFormat="1">
      <c r="A323" s="7" t="s">
        <v>118</v>
      </c>
      <c r="B323" s="91" t="s">
        <v>1003</v>
      </c>
      <c r="C323" s="7">
        <v>2013</v>
      </c>
      <c r="D323" s="285">
        <v>1019.97</v>
      </c>
      <c r="F323" s="27"/>
    </row>
    <row r="324" spans="1:7" s="2" customFormat="1">
      <c r="A324" s="7" t="s">
        <v>119</v>
      </c>
      <c r="B324" s="91" t="s">
        <v>1005</v>
      </c>
      <c r="C324" s="7">
        <v>2015</v>
      </c>
      <c r="D324" s="285">
        <v>278</v>
      </c>
      <c r="F324" s="27"/>
    </row>
    <row r="325" spans="1:7" s="2" customFormat="1">
      <c r="A325" s="7" t="s">
        <v>120</v>
      </c>
      <c r="B325" s="91" t="s">
        <v>1005</v>
      </c>
      <c r="C325" s="7">
        <v>2015</v>
      </c>
      <c r="D325" s="285">
        <v>416</v>
      </c>
      <c r="F325" s="27"/>
    </row>
    <row r="326" spans="1:7" s="2" customFormat="1">
      <c r="A326" s="7" t="s">
        <v>121</v>
      </c>
      <c r="B326" s="91" t="s">
        <v>1006</v>
      </c>
      <c r="C326" s="7">
        <v>2015</v>
      </c>
      <c r="D326" s="285">
        <v>1419</v>
      </c>
      <c r="F326" s="27"/>
    </row>
    <row r="327" spans="1:7" s="2" customFormat="1" ht="25.5">
      <c r="A327" s="7" t="s">
        <v>122</v>
      </c>
      <c r="B327" s="91" t="s">
        <v>1007</v>
      </c>
      <c r="C327" s="7">
        <v>2015</v>
      </c>
      <c r="D327" s="285">
        <v>371.46</v>
      </c>
      <c r="F327" s="27"/>
    </row>
    <row r="328" spans="1:7" s="2" customFormat="1" ht="25.5">
      <c r="A328" s="7" t="s">
        <v>123</v>
      </c>
      <c r="B328" s="91" t="s">
        <v>1007</v>
      </c>
      <c r="C328" s="7">
        <v>2015</v>
      </c>
      <c r="D328" s="285">
        <v>371.46</v>
      </c>
      <c r="F328" s="27"/>
    </row>
    <row r="329" spans="1:7" s="48" customFormat="1">
      <c r="A329" s="1"/>
      <c r="B329" s="93" t="s">
        <v>41</v>
      </c>
      <c r="C329" s="96"/>
      <c r="D329" s="279">
        <f>SUM(D318:D328)</f>
        <v>6199.66</v>
      </c>
    </row>
    <row r="330" spans="1:7" ht="12.75" customHeight="1">
      <c r="A330" s="550" t="s">
        <v>12</v>
      </c>
      <c r="B330" s="551"/>
      <c r="C330" s="551"/>
      <c r="D330" s="552"/>
    </row>
    <row r="331" spans="1:7" s="2" customFormat="1" ht="12.75" customHeight="1">
      <c r="A331" s="544" t="s">
        <v>39</v>
      </c>
      <c r="B331" s="545"/>
      <c r="C331" s="545"/>
      <c r="D331" s="546"/>
    </row>
    <row r="332" spans="1:7" s="2" customFormat="1">
      <c r="A332" s="25">
        <v>1</v>
      </c>
      <c r="B332" s="91" t="s">
        <v>599</v>
      </c>
      <c r="C332" s="25">
        <v>2015</v>
      </c>
      <c r="D332" s="286">
        <v>20558.22</v>
      </c>
      <c r="F332" s="27"/>
      <c r="G332" s="27"/>
    </row>
    <row r="333" spans="1:7" s="2" customFormat="1">
      <c r="A333" s="25">
        <v>2</v>
      </c>
      <c r="B333" s="92" t="s">
        <v>600</v>
      </c>
      <c r="C333" s="25">
        <v>2015</v>
      </c>
      <c r="D333" s="286">
        <v>3151.26</v>
      </c>
      <c r="F333" s="49"/>
      <c r="G333" s="27"/>
    </row>
    <row r="334" spans="1:7" s="2" customFormat="1">
      <c r="A334" s="25">
        <v>3</v>
      </c>
      <c r="B334" s="91" t="s">
        <v>601</v>
      </c>
      <c r="C334" s="25">
        <v>2015</v>
      </c>
      <c r="D334" s="285">
        <v>34016.879999999997</v>
      </c>
      <c r="F334" s="49"/>
      <c r="G334" s="27"/>
    </row>
    <row r="335" spans="1:7" s="2" customFormat="1">
      <c r="A335" s="25">
        <v>4</v>
      </c>
      <c r="B335" s="91" t="s">
        <v>602</v>
      </c>
      <c r="C335" s="25">
        <v>2015</v>
      </c>
      <c r="D335" s="285">
        <v>21662.76</v>
      </c>
      <c r="F335" s="49"/>
      <c r="G335" s="27"/>
    </row>
    <row r="336" spans="1:7" s="2" customFormat="1">
      <c r="A336" s="25">
        <v>5</v>
      </c>
      <c r="B336" s="91" t="s">
        <v>603</v>
      </c>
      <c r="C336" s="25">
        <v>2015</v>
      </c>
      <c r="D336" s="285">
        <v>7065.12</v>
      </c>
      <c r="F336" s="49"/>
      <c r="G336" s="27"/>
    </row>
    <row r="337" spans="1:7" s="2" customFormat="1">
      <c r="A337" s="25">
        <v>6</v>
      </c>
      <c r="B337" s="91" t="s">
        <v>604</v>
      </c>
      <c r="C337" s="25">
        <v>2015</v>
      </c>
      <c r="D337" s="285">
        <v>4766.25</v>
      </c>
      <c r="F337" s="49"/>
      <c r="G337" s="27"/>
    </row>
    <row r="338" spans="1:7" s="2" customFormat="1">
      <c r="A338" s="25">
        <v>7</v>
      </c>
      <c r="B338" s="91" t="s">
        <v>605</v>
      </c>
      <c r="C338" s="25">
        <v>2015</v>
      </c>
      <c r="D338" s="285">
        <v>7035.6</v>
      </c>
      <c r="F338" s="49"/>
      <c r="G338" s="27"/>
    </row>
    <row r="339" spans="1:7" s="2" customFormat="1">
      <c r="A339" s="25">
        <v>8</v>
      </c>
      <c r="B339" s="91" t="s">
        <v>606</v>
      </c>
      <c r="C339" s="25">
        <v>2015</v>
      </c>
      <c r="D339" s="285">
        <v>1507.98</v>
      </c>
      <c r="F339" s="49"/>
      <c r="G339" s="27"/>
    </row>
    <row r="340" spans="1:7" s="2" customFormat="1">
      <c r="A340" s="25">
        <v>9</v>
      </c>
      <c r="B340" s="91" t="s">
        <v>607</v>
      </c>
      <c r="C340" s="25">
        <v>2015</v>
      </c>
      <c r="D340" s="285">
        <v>3982.74</v>
      </c>
      <c r="F340" s="49"/>
      <c r="G340" s="27"/>
    </row>
    <row r="341" spans="1:7" s="2" customFormat="1">
      <c r="A341" s="25">
        <v>10</v>
      </c>
      <c r="B341" s="91" t="s">
        <v>608</v>
      </c>
      <c r="C341" s="25">
        <v>2015</v>
      </c>
      <c r="D341" s="285">
        <v>3642.03</v>
      </c>
      <c r="F341" s="49"/>
      <c r="G341" s="27"/>
    </row>
    <row r="342" spans="1:7" s="2" customFormat="1">
      <c r="A342" s="25">
        <v>11</v>
      </c>
      <c r="B342" s="91" t="s">
        <v>609</v>
      </c>
      <c r="C342" s="25">
        <v>2015</v>
      </c>
      <c r="D342" s="285">
        <v>9720.69</v>
      </c>
      <c r="F342" s="49"/>
      <c r="G342" s="27"/>
    </row>
    <row r="343" spans="1:7" s="2" customFormat="1">
      <c r="A343" s="25">
        <v>12</v>
      </c>
      <c r="B343" s="91" t="s">
        <v>610</v>
      </c>
      <c r="C343" s="25">
        <v>2015</v>
      </c>
      <c r="D343" s="285">
        <v>335.84</v>
      </c>
      <c r="F343" s="49"/>
      <c r="G343" s="27"/>
    </row>
    <row r="344" spans="1:7" s="2" customFormat="1">
      <c r="A344" s="25">
        <v>13</v>
      </c>
      <c r="B344" s="91" t="s">
        <v>611</v>
      </c>
      <c r="C344" s="7">
        <v>2015</v>
      </c>
      <c r="D344" s="285">
        <v>142631</v>
      </c>
      <c r="F344" s="49"/>
      <c r="G344" s="27"/>
    </row>
    <row r="345" spans="1:7" s="2" customFormat="1">
      <c r="A345" s="25">
        <v>14</v>
      </c>
      <c r="B345" s="89" t="s">
        <v>129</v>
      </c>
      <c r="C345" s="65">
        <v>2013</v>
      </c>
      <c r="D345" s="378">
        <v>2233.2600000000002</v>
      </c>
      <c r="F345" s="49"/>
      <c r="G345" s="27"/>
    </row>
    <row r="346" spans="1:7" s="2" customFormat="1">
      <c r="A346" s="25">
        <v>15</v>
      </c>
      <c r="B346" s="89" t="s">
        <v>129</v>
      </c>
      <c r="C346" s="65">
        <v>2013</v>
      </c>
      <c r="D346" s="378">
        <v>2233.2600000000002</v>
      </c>
      <c r="F346" s="49"/>
      <c r="G346" s="27"/>
    </row>
    <row r="347" spans="1:7" s="2" customFormat="1">
      <c r="A347" s="25">
        <v>16</v>
      </c>
      <c r="B347" s="89" t="s">
        <v>129</v>
      </c>
      <c r="C347" s="65">
        <v>2013</v>
      </c>
      <c r="D347" s="378">
        <v>2233.2600000000002</v>
      </c>
      <c r="F347" s="49"/>
      <c r="G347" s="27"/>
    </row>
    <row r="348" spans="1:7" s="2" customFormat="1">
      <c r="A348" s="25">
        <v>17</v>
      </c>
      <c r="B348" s="89" t="s">
        <v>129</v>
      </c>
      <c r="C348" s="65">
        <v>2013</v>
      </c>
      <c r="D348" s="378">
        <v>2233.2600000000002</v>
      </c>
      <c r="F348" s="49"/>
      <c r="G348" s="27"/>
    </row>
    <row r="349" spans="1:7" s="2" customFormat="1">
      <c r="A349" s="25">
        <v>18</v>
      </c>
      <c r="B349" s="89" t="s">
        <v>129</v>
      </c>
      <c r="C349" s="65">
        <v>2013</v>
      </c>
      <c r="D349" s="378">
        <v>2233.2600000000002</v>
      </c>
      <c r="F349" s="49"/>
      <c r="G349" s="27"/>
    </row>
    <row r="350" spans="1:7" s="2" customFormat="1">
      <c r="A350" s="25">
        <v>19</v>
      </c>
      <c r="B350" s="89" t="s">
        <v>129</v>
      </c>
      <c r="C350" s="65">
        <v>2013</v>
      </c>
      <c r="D350" s="378">
        <v>2233.2600000000002</v>
      </c>
      <c r="F350" s="49"/>
      <c r="G350" s="27"/>
    </row>
    <row r="351" spans="1:7" s="2" customFormat="1">
      <c r="A351" s="25">
        <v>20</v>
      </c>
      <c r="B351" s="89" t="s">
        <v>129</v>
      </c>
      <c r="C351" s="65">
        <v>2013</v>
      </c>
      <c r="D351" s="378">
        <v>2233.2600000000002</v>
      </c>
      <c r="F351" s="49"/>
      <c r="G351" s="27"/>
    </row>
    <row r="352" spans="1:7" s="2" customFormat="1">
      <c r="A352" s="25">
        <v>21</v>
      </c>
      <c r="B352" s="89" t="s">
        <v>129</v>
      </c>
      <c r="C352" s="65">
        <v>2013</v>
      </c>
      <c r="D352" s="378">
        <v>2233.2600000000002</v>
      </c>
      <c r="F352" s="49"/>
      <c r="G352" s="27"/>
    </row>
    <row r="353" spans="1:7" s="2" customFormat="1">
      <c r="A353" s="25">
        <v>22</v>
      </c>
      <c r="B353" s="89" t="s">
        <v>129</v>
      </c>
      <c r="C353" s="65">
        <v>2013</v>
      </c>
      <c r="D353" s="378">
        <v>2233.2600000000002</v>
      </c>
      <c r="F353" s="49"/>
      <c r="G353" s="27"/>
    </row>
    <row r="354" spans="1:7" s="2" customFormat="1">
      <c r="A354" s="25">
        <v>23</v>
      </c>
      <c r="B354" s="89" t="s">
        <v>129</v>
      </c>
      <c r="C354" s="65">
        <v>2013</v>
      </c>
      <c r="D354" s="378">
        <v>2233.2600000000002</v>
      </c>
      <c r="F354" s="49"/>
      <c r="G354" s="27"/>
    </row>
    <row r="355" spans="1:7" s="2" customFormat="1">
      <c r="A355" s="25">
        <v>24</v>
      </c>
      <c r="B355" s="90" t="s">
        <v>151</v>
      </c>
      <c r="C355" s="115">
        <v>2013</v>
      </c>
      <c r="D355" s="379">
        <v>843.97</v>
      </c>
      <c r="F355" s="49"/>
      <c r="G355" s="27"/>
    </row>
    <row r="356" spans="1:7" s="2" customFormat="1">
      <c r="A356" s="25">
        <v>25</v>
      </c>
      <c r="B356" s="90" t="s">
        <v>151</v>
      </c>
      <c r="C356" s="115">
        <v>2013</v>
      </c>
      <c r="D356" s="379">
        <v>843.97</v>
      </c>
      <c r="F356" s="49"/>
      <c r="G356" s="27"/>
    </row>
    <row r="357" spans="1:7" s="2" customFormat="1">
      <c r="A357" s="25">
        <v>26</v>
      </c>
      <c r="B357" s="90" t="s">
        <v>151</v>
      </c>
      <c r="C357" s="115">
        <v>2013</v>
      </c>
      <c r="D357" s="379">
        <v>843.97</v>
      </c>
      <c r="F357" s="49"/>
      <c r="G357" s="27"/>
    </row>
    <row r="358" spans="1:7" s="2" customFormat="1">
      <c r="A358" s="25">
        <v>27</v>
      </c>
      <c r="B358" s="90" t="s">
        <v>152</v>
      </c>
      <c r="C358" s="115">
        <v>2013</v>
      </c>
      <c r="D358" s="379">
        <v>1041.57</v>
      </c>
      <c r="F358" s="49"/>
      <c r="G358" s="27"/>
    </row>
    <row r="359" spans="1:7" s="2" customFormat="1">
      <c r="A359" s="25">
        <v>28</v>
      </c>
      <c r="B359" s="91" t="s">
        <v>612</v>
      </c>
      <c r="C359" s="7">
        <v>2016</v>
      </c>
      <c r="D359" s="285">
        <v>1020</v>
      </c>
      <c r="F359" s="49"/>
      <c r="G359" s="27"/>
    </row>
    <row r="360" spans="1:7" s="2" customFormat="1">
      <c r="A360" s="25">
        <v>29</v>
      </c>
      <c r="B360" s="91" t="s">
        <v>612</v>
      </c>
      <c r="C360" s="7">
        <v>2016</v>
      </c>
      <c r="D360" s="285">
        <v>1020</v>
      </c>
      <c r="F360" s="49"/>
      <c r="G360" s="27"/>
    </row>
    <row r="361" spans="1:7" s="2" customFormat="1">
      <c r="A361" s="25">
        <v>30</v>
      </c>
      <c r="B361" s="91" t="s">
        <v>612</v>
      </c>
      <c r="C361" s="7">
        <v>2016</v>
      </c>
      <c r="D361" s="285">
        <v>1020</v>
      </c>
      <c r="F361" s="49"/>
      <c r="G361" s="27"/>
    </row>
    <row r="362" spans="1:7" s="2" customFormat="1">
      <c r="A362" s="25">
        <v>31</v>
      </c>
      <c r="B362" s="91" t="s">
        <v>612</v>
      </c>
      <c r="C362" s="7">
        <v>2016</v>
      </c>
      <c r="D362" s="285">
        <v>1020</v>
      </c>
      <c r="F362" s="49"/>
      <c r="G362" s="27"/>
    </row>
    <row r="363" spans="1:7" s="2" customFormat="1">
      <c r="A363" s="25">
        <v>32</v>
      </c>
      <c r="B363" s="91" t="s">
        <v>613</v>
      </c>
      <c r="C363" s="25">
        <v>2015</v>
      </c>
      <c r="D363" s="285">
        <v>2612.52</v>
      </c>
      <c r="F363" s="27"/>
    </row>
    <row r="364" spans="1:7" s="48" customFormat="1">
      <c r="A364" s="347"/>
      <c r="B364" s="93" t="s">
        <v>41</v>
      </c>
      <c r="C364" s="96"/>
      <c r="D364" s="279">
        <f>SUM(D332:D363)</f>
        <v>292674.97000000003</v>
      </c>
      <c r="F364" s="40"/>
    </row>
    <row r="365" spans="1:7" s="2" customFormat="1" ht="12.75" customHeight="1">
      <c r="A365" s="544" t="s">
        <v>40</v>
      </c>
      <c r="B365" s="545"/>
      <c r="C365" s="545"/>
      <c r="D365" s="546"/>
      <c r="F365" s="27"/>
    </row>
    <row r="366" spans="1:7" s="2" customFormat="1">
      <c r="A366" s="7">
        <v>1</v>
      </c>
      <c r="B366" s="91" t="s">
        <v>614</v>
      </c>
      <c r="C366" s="25">
        <v>2015</v>
      </c>
      <c r="D366" s="285">
        <v>4820.32</v>
      </c>
      <c r="F366" s="27"/>
    </row>
    <row r="367" spans="1:7" s="2" customFormat="1">
      <c r="A367" s="7">
        <v>2</v>
      </c>
      <c r="B367" s="91" t="s">
        <v>615</v>
      </c>
      <c r="C367" s="25">
        <v>2015</v>
      </c>
      <c r="D367" s="285">
        <v>2182.02</v>
      </c>
      <c r="F367" s="27"/>
    </row>
    <row r="368" spans="1:7" s="2" customFormat="1">
      <c r="A368" s="7">
        <v>3</v>
      </c>
      <c r="B368" s="91" t="s">
        <v>616</v>
      </c>
      <c r="C368" s="25">
        <v>2015</v>
      </c>
      <c r="D368" s="285">
        <v>469.86</v>
      </c>
      <c r="F368" s="27"/>
    </row>
    <row r="369" spans="1:6" s="2" customFormat="1">
      <c r="A369" s="7">
        <v>4</v>
      </c>
      <c r="B369" s="91" t="s">
        <v>617</v>
      </c>
      <c r="C369" s="25">
        <v>2014</v>
      </c>
      <c r="D369" s="285">
        <v>21140.25</v>
      </c>
      <c r="F369" s="27"/>
    </row>
    <row r="370" spans="1:6" s="2" customFormat="1">
      <c r="A370" s="7">
        <v>5</v>
      </c>
      <c r="B370" s="91" t="s">
        <v>617</v>
      </c>
      <c r="C370" s="25">
        <v>2014</v>
      </c>
      <c r="D370" s="285">
        <v>21140.25</v>
      </c>
      <c r="F370" s="27"/>
    </row>
    <row r="371" spans="1:6" s="2" customFormat="1">
      <c r="A371" s="7">
        <v>6</v>
      </c>
      <c r="B371" s="91" t="s">
        <v>617</v>
      </c>
      <c r="C371" s="25">
        <v>2015</v>
      </c>
      <c r="D371" s="285">
        <v>21140.25</v>
      </c>
      <c r="F371" s="27"/>
    </row>
    <row r="372" spans="1:6" s="2" customFormat="1">
      <c r="A372" s="7">
        <v>7</v>
      </c>
      <c r="B372" s="91" t="s">
        <v>617</v>
      </c>
      <c r="C372" s="25">
        <v>2015</v>
      </c>
      <c r="D372" s="285">
        <v>21140.25</v>
      </c>
      <c r="F372" s="27"/>
    </row>
    <row r="373" spans="1:6" s="2" customFormat="1">
      <c r="A373" s="7">
        <v>8</v>
      </c>
      <c r="B373" s="91" t="s">
        <v>617</v>
      </c>
      <c r="C373" s="7">
        <v>2016</v>
      </c>
      <c r="D373" s="285">
        <v>13222.5</v>
      </c>
      <c r="F373" s="27"/>
    </row>
    <row r="374" spans="1:6" s="2" customFormat="1">
      <c r="A374" s="7">
        <v>9</v>
      </c>
      <c r="B374" s="90" t="s">
        <v>153</v>
      </c>
      <c r="C374" s="115">
        <v>2013</v>
      </c>
      <c r="D374" s="379">
        <v>331.25</v>
      </c>
      <c r="F374" s="27"/>
    </row>
    <row r="375" spans="1:6" s="2" customFormat="1">
      <c r="A375" s="7">
        <v>10</v>
      </c>
      <c r="B375" s="90" t="s">
        <v>153</v>
      </c>
      <c r="C375" s="115">
        <v>2013</v>
      </c>
      <c r="D375" s="379">
        <v>331.25</v>
      </c>
      <c r="F375" s="27"/>
    </row>
    <row r="376" spans="1:6" s="2" customFormat="1">
      <c r="A376" s="7">
        <v>11</v>
      </c>
      <c r="B376" s="90" t="s">
        <v>153</v>
      </c>
      <c r="C376" s="115">
        <v>2013</v>
      </c>
      <c r="D376" s="379">
        <v>331.25</v>
      </c>
      <c r="F376" s="27"/>
    </row>
    <row r="377" spans="1:6" s="2" customFormat="1">
      <c r="A377" s="7">
        <v>12</v>
      </c>
      <c r="B377" s="90" t="s">
        <v>153</v>
      </c>
      <c r="C377" s="115">
        <v>2013</v>
      </c>
      <c r="D377" s="379">
        <v>331.25</v>
      </c>
      <c r="F377" s="27"/>
    </row>
    <row r="378" spans="1:6" s="2" customFormat="1">
      <c r="A378" s="7">
        <v>13</v>
      </c>
      <c r="B378" s="90" t="s">
        <v>153</v>
      </c>
      <c r="C378" s="115">
        <v>2013</v>
      </c>
      <c r="D378" s="379">
        <v>331.25</v>
      </c>
      <c r="F378" s="27"/>
    </row>
    <row r="379" spans="1:6" s="2" customFormat="1">
      <c r="A379" s="7">
        <v>14</v>
      </c>
      <c r="B379" s="90" t="s">
        <v>153</v>
      </c>
      <c r="C379" s="115">
        <v>2013</v>
      </c>
      <c r="D379" s="379">
        <v>331.25</v>
      </c>
      <c r="F379" s="27"/>
    </row>
    <row r="380" spans="1:6" s="2" customFormat="1">
      <c r="A380" s="7">
        <v>15</v>
      </c>
      <c r="B380" s="90" t="s">
        <v>154</v>
      </c>
      <c r="C380" s="115">
        <v>2013</v>
      </c>
      <c r="D380" s="379">
        <v>2034.6</v>
      </c>
      <c r="F380" s="27"/>
    </row>
    <row r="381" spans="1:6" s="2" customFormat="1">
      <c r="A381" s="7">
        <v>16</v>
      </c>
      <c r="B381" s="90" t="s">
        <v>155</v>
      </c>
      <c r="C381" s="115">
        <v>2013</v>
      </c>
      <c r="D381" s="379">
        <v>2030.67</v>
      </c>
      <c r="F381" s="27"/>
    </row>
    <row r="382" spans="1:6" s="48" customFormat="1">
      <c r="A382" s="347"/>
      <c r="B382" s="93" t="s">
        <v>41</v>
      </c>
      <c r="C382" s="96"/>
      <c r="D382" s="279">
        <f>SUM(D366:D381)</f>
        <v>111308.47</v>
      </c>
    </row>
    <row r="383" spans="1:6" ht="12.75" customHeight="1">
      <c r="A383" s="550" t="s">
        <v>14</v>
      </c>
      <c r="B383" s="551"/>
      <c r="C383" s="551"/>
      <c r="D383" s="552"/>
    </row>
    <row r="384" spans="1:6" s="2" customFormat="1" ht="12.75" customHeight="1">
      <c r="A384" s="547" t="s">
        <v>39</v>
      </c>
      <c r="B384" s="548"/>
      <c r="C384" s="548"/>
      <c r="D384" s="549"/>
    </row>
    <row r="385" spans="1:6" s="2" customFormat="1">
      <c r="A385" s="7" t="s">
        <v>113</v>
      </c>
      <c r="B385" s="91" t="s">
        <v>918</v>
      </c>
      <c r="C385" s="7">
        <v>2012</v>
      </c>
      <c r="D385" s="285">
        <v>2800</v>
      </c>
    </row>
    <row r="386" spans="1:6" s="2" customFormat="1">
      <c r="A386" s="7" t="s">
        <v>114</v>
      </c>
      <c r="B386" s="91" t="s">
        <v>919</v>
      </c>
      <c r="C386" s="7">
        <v>2013</v>
      </c>
      <c r="D386" s="285">
        <v>649.99</v>
      </c>
    </row>
    <row r="387" spans="1:6" s="2" customFormat="1">
      <c r="A387" s="7" t="s">
        <v>115</v>
      </c>
      <c r="B387" s="91" t="s">
        <v>920</v>
      </c>
      <c r="C387" s="7">
        <v>2013</v>
      </c>
      <c r="D387" s="285">
        <v>1838.99</v>
      </c>
    </row>
    <row r="388" spans="1:6" s="2" customFormat="1">
      <c r="A388" s="7" t="s">
        <v>116</v>
      </c>
      <c r="B388" s="91" t="s">
        <v>921</v>
      </c>
      <c r="C388" s="7">
        <v>2013</v>
      </c>
      <c r="D388" s="285">
        <v>549.99</v>
      </c>
    </row>
    <row r="389" spans="1:6" s="2" customFormat="1">
      <c r="A389" s="7" t="s">
        <v>117</v>
      </c>
      <c r="B389" s="91" t="s">
        <v>922</v>
      </c>
      <c r="C389" s="7">
        <v>2013</v>
      </c>
      <c r="D389" s="285">
        <v>600</v>
      </c>
    </row>
    <row r="390" spans="1:6" s="2" customFormat="1">
      <c r="A390" s="7" t="s">
        <v>118</v>
      </c>
      <c r="B390" s="91" t="s">
        <v>923</v>
      </c>
      <c r="C390" s="7">
        <v>2013</v>
      </c>
      <c r="D390" s="285">
        <v>1049.98</v>
      </c>
    </row>
    <row r="391" spans="1:6" s="2" customFormat="1">
      <c r="A391" s="7" t="s">
        <v>119</v>
      </c>
      <c r="B391" s="91" t="s">
        <v>924</v>
      </c>
      <c r="C391" s="7">
        <v>2014</v>
      </c>
      <c r="D391" s="285">
        <v>4524</v>
      </c>
    </row>
    <row r="392" spans="1:6" s="2" customFormat="1">
      <c r="A392" s="7" t="s">
        <v>120</v>
      </c>
      <c r="B392" s="91" t="s">
        <v>925</v>
      </c>
      <c r="C392" s="7">
        <v>2014</v>
      </c>
      <c r="D392" s="285">
        <v>699.98</v>
      </c>
    </row>
    <row r="393" spans="1:6" s="2" customFormat="1">
      <c r="A393" s="7" t="s">
        <v>121</v>
      </c>
      <c r="B393" s="91" t="s">
        <v>926</v>
      </c>
      <c r="C393" s="7">
        <v>2015</v>
      </c>
      <c r="D393" s="285">
        <v>219.99</v>
      </c>
    </row>
    <row r="394" spans="1:6" s="2" customFormat="1" ht="25.5">
      <c r="A394" s="7" t="s">
        <v>122</v>
      </c>
      <c r="B394" s="91" t="s">
        <v>204</v>
      </c>
      <c r="C394" s="7">
        <v>2015</v>
      </c>
      <c r="D394" s="285">
        <v>500</v>
      </c>
    </row>
    <row r="395" spans="1:6" s="2" customFormat="1" ht="25.5">
      <c r="A395" s="7" t="s">
        <v>123</v>
      </c>
      <c r="B395" s="91" t="s">
        <v>927</v>
      </c>
      <c r="C395" s="7">
        <v>2015</v>
      </c>
      <c r="D395" s="285">
        <v>499</v>
      </c>
    </row>
    <row r="396" spans="1:6" s="2" customFormat="1" ht="25.5">
      <c r="A396" s="7" t="s">
        <v>124</v>
      </c>
      <c r="B396" s="91" t="s">
        <v>129</v>
      </c>
      <c r="C396" s="7">
        <v>2016</v>
      </c>
      <c r="D396" s="285">
        <v>620</v>
      </c>
    </row>
    <row r="397" spans="1:6" s="2" customFormat="1" ht="25.5">
      <c r="A397" s="7" t="s">
        <v>137</v>
      </c>
      <c r="B397" s="91" t="s">
        <v>931</v>
      </c>
      <c r="C397" s="7">
        <v>2016</v>
      </c>
      <c r="D397" s="285">
        <v>2691</v>
      </c>
    </row>
    <row r="398" spans="1:6" s="48" customFormat="1">
      <c r="A398" s="347"/>
      <c r="B398" s="93" t="s">
        <v>41</v>
      </c>
      <c r="C398" s="96"/>
      <c r="D398" s="279">
        <f>SUM(D385:D397)</f>
        <v>17242.919999999998</v>
      </c>
      <c r="F398" s="40"/>
    </row>
    <row r="399" spans="1:6" s="2" customFormat="1" ht="12.75" customHeight="1">
      <c r="A399" s="547" t="s">
        <v>40</v>
      </c>
      <c r="B399" s="548"/>
      <c r="C399" s="548"/>
      <c r="D399" s="549"/>
      <c r="F399" s="27"/>
    </row>
    <row r="400" spans="1:6" s="2" customFormat="1" ht="12.75" customHeight="1">
      <c r="A400" s="7" t="s">
        <v>113</v>
      </c>
      <c r="B400" s="91" t="s">
        <v>928</v>
      </c>
      <c r="C400" s="7">
        <v>2015</v>
      </c>
      <c r="D400" s="285">
        <v>1398</v>
      </c>
      <c r="F400" s="27"/>
    </row>
    <row r="401" spans="1:6" s="2" customFormat="1" ht="12.75" customHeight="1">
      <c r="A401" s="7" t="s">
        <v>114</v>
      </c>
      <c r="B401" s="91" t="s">
        <v>929</v>
      </c>
      <c r="C401" s="7">
        <v>2016</v>
      </c>
      <c r="D401" s="285">
        <v>1799.1</v>
      </c>
      <c r="F401" s="27"/>
    </row>
    <row r="402" spans="1:6" s="2" customFormat="1" ht="12.75" customHeight="1">
      <c r="A402" s="7" t="s">
        <v>115</v>
      </c>
      <c r="B402" s="91" t="s">
        <v>930</v>
      </c>
      <c r="C402" s="7">
        <v>2016</v>
      </c>
      <c r="D402" s="285">
        <v>3239.1</v>
      </c>
      <c r="F402" s="27"/>
    </row>
    <row r="403" spans="1:6" s="48" customFormat="1">
      <c r="A403" s="347"/>
      <c r="B403" s="93" t="s">
        <v>41</v>
      </c>
      <c r="C403" s="96"/>
      <c r="D403" s="279">
        <f>SUM(D400:D402)</f>
        <v>6436.2</v>
      </c>
    </row>
    <row r="404" spans="1:6" s="48" customFormat="1">
      <c r="A404" s="568" t="s">
        <v>184</v>
      </c>
      <c r="B404" s="569"/>
      <c r="C404" s="569"/>
      <c r="D404" s="570"/>
    </row>
    <row r="405" spans="1:6" s="48" customFormat="1">
      <c r="A405" s="7" t="s">
        <v>113</v>
      </c>
      <c r="B405" s="91" t="s">
        <v>932</v>
      </c>
      <c r="C405" s="7">
        <v>2014</v>
      </c>
      <c r="D405" s="285">
        <v>4950</v>
      </c>
    </row>
    <row r="406" spans="1:6" s="48" customFormat="1">
      <c r="A406" s="348"/>
      <c r="B406" s="93" t="s">
        <v>41</v>
      </c>
      <c r="C406" s="96"/>
      <c r="D406" s="281">
        <f>SUM(D405)</f>
        <v>4950</v>
      </c>
    </row>
    <row r="407" spans="1:6" ht="12.75" customHeight="1">
      <c r="A407" s="550" t="s">
        <v>16</v>
      </c>
      <c r="B407" s="551"/>
      <c r="C407" s="551"/>
      <c r="D407" s="552"/>
    </row>
    <row r="408" spans="1:6" s="2" customFormat="1" ht="12.75" customHeight="1">
      <c r="A408" s="547" t="s">
        <v>39</v>
      </c>
      <c r="B408" s="548"/>
      <c r="C408" s="548"/>
      <c r="D408" s="549"/>
    </row>
    <row r="409" spans="1:6" s="2" customFormat="1">
      <c r="A409" s="25" t="s">
        <v>113</v>
      </c>
      <c r="B409" s="92" t="s">
        <v>883</v>
      </c>
      <c r="C409" s="25">
        <v>2015</v>
      </c>
      <c r="D409" s="286">
        <v>1603.19</v>
      </c>
    </row>
    <row r="410" spans="1:6" s="2" customFormat="1">
      <c r="A410" s="25" t="s">
        <v>114</v>
      </c>
      <c r="B410" s="91" t="s">
        <v>884</v>
      </c>
      <c r="C410" s="7">
        <v>2015</v>
      </c>
      <c r="D410" s="285">
        <v>4265.46</v>
      </c>
    </row>
    <row r="411" spans="1:6" s="2" customFormat="1">
      <c r="A411" s="25" t="s">
        <v>115</v>
      </c>
      <c r="B411" s="91" t="s">
        <v>885</v>
      </c>
      <c r="C411" s="7">
        <v>2015</v>
      </c>
      <c r="D411" s="285">
        <v>1183.6500000000001</v>
      </c>
    </row>
    <row r="412" spans="1:6" s="2" customFormat="1">
      <c r="A412" s="25" t="s">
        <v>116</v>
      </c>
      <c r="B412" s="98" t="s">
        <v>886</v>
      </c>
      <c r="C412" s="365">
        <v>2016</v>
      </c>
      <c r="D412" s="380">
        <v>3150</v>
      </c>
    </row>
    <row r="413" spans="1:6" s="2" customFormat="1">
      <c r="A413" s="25" t="s">
        <v>117</v>
      </c>
      <c r="B413" s="91" t="s">
        <v>887</v>
      </c>
      <c r="C413" s="7">
        <v>2016</v>
      </c>
      <c r="D413" s="285">
        <v>5396</v>
      </c>
    </row>
    <row r="414" spans="1:6" s="2" customFormat="1">
      <c r="A414" s="25" t="s">
        <v>118</v>
      </c>
      <c r="B414" s="91" t="s">
        <v>888</v>
      </c>
      <c r="C414" s="7">
        <v>2016</v>
      </c>
      <c r="D414" s="285">
        <v>3400</v>
      </c>
    </row>
    <row r="415" spans="1:6" s="48" customFormat="1">
      <c r="A415" s="347"/>
      <c r="B415" s="93" t="s">
        <v>41</v>
      </c>
      <c r="C415" s="96"/>
      <c r="D415" s="279">
        <f>SUM(D409:D414)</f>
        <v>18998.3</v>
      </c>
      <c r="F415" s="40"/>
    </row>
    <row r="416" spans="1:6" s="2" customFormat="1" ht="12.75" customHeight="1">
      <c r="A416" s="547" t="s">
        <v>40</v>
      </c>
      <c r="B416" s="548"/>
      <c r="C416" s="548"/>
      <c r="D416" s="549"/>
      <c r="F416" s="27"/>
    </row>
    <row r="417" spans="1:7" s="2" customFormat="1">
      <c r="A417" s="7" t="s">
        <v>113</v>
      </c>
      <c r="B417" s="91" t="s">
        <v>891</v>
      </c>
      <c r="C417" s="7">
        <v>2012</v>
      </c>
      <c r="D417" s="285">
        <v>1956</v>
      </c>
      <c r="F417" s="19"/>
      <c r="G417" s="185"/>
    </row>
    <row r="418" spans="1:7" s="2" customFormat="1">
      <c r="A418" s="7" t="s">
        <v>114</v>
      </c>
      <c r="B418" s="91" t="s">
        <v>890</v>
      </c>
      <c r="C418" s="7">
        <v>2014</v>
      </c>
      <c r="D418" s="285">
        <v>1190</v>
      </c>
    </row>
    <row r="419" spans="1:7" s="2" customFormat="1">
      <c r="A419" s="7" t="s">
        <v>115</v>
      </c>
      <c r="B419" s="91" t="s">
        <v>183</v>
      </c>
      <c r="C419" s="7">
        <v>2014</v>
      </c>
      <c r="D419" s="285">
        <v>1030.71</v>
      </c>
      <c r="F419" s="19"/>
      <c r="G419" s="185"/>
    </row>
    <row r="420" spans="1:7" s="2" customFormat="1">
      <c r="A420" s="7" t="s">
        <v>116</v>
      </c>
      <c r="B420" s="91" t="s">
        <v>747</v>
      </c>
      <c r="C420" s="7">
        <v>2016</v>
      </c>
      <c r="D420" s="285">
        <v>1399</v>
      </c>
      <c r="F420" s="19"/>
      <c r="G420" s="185"/>
    </row>
    <row r="421" spans="1:7" s="2" customFormat="1">
      <c r="A421" s="7" t="s">
        <v>117</v>
      </c>
      <c r="B421" s="91" t="s">
        <v>889</v>
      </c>
      <c r="C421" s="7">
        <v>2016</v>
      </c>
      <c r="D421" s="285">
        <v>3400</v>
      </c>
    </row>
    <row r="422" spans="1:7" s="48" customFormat="1">
      <c r="A422" s="347"/>
      <c r="B422" s="93" t="s">
        <v>41</v>
      </c>
      <c r="C422" s="96"/>
      <c r="D422" s="279">
        <f>SUM(D417:D421)</f>
        <v>8975.7099999999991</v>
      </c>
    </row>
    <row r="423" spans="1:7" s="48" customFormat="1" ht="12.75" customHeight="1">
      <c r="A423" s="568" t="s">
        <v>184</v>
      </c>
      <c r="B423" s="569"/>
      <c r="C423" s="569"/>
      <c r="D423" s="570"/>
    </row>
    <row r="424" spans="1:7" s="48" customFormat="1">
      <c r="A424" s="7" t="s">
        <v>113</v>
      </c>
      <c r="B424" s="91" t="s">
        <v>892</v>
      </c>
      <c r="C424" s="7">
        <v>2014</v>
      </c>
      <c r="D424" s="285">
        <v>2950</v>
      </c>
      <c r="F424" s="19"/>
      <c r="G424" s="185"/>
    </row>
    <row r="425" spans="1:7" s="48" customFormat="1">
      <c r="A425" s="7"/>
      <c r="B425" s="93" t="s">
        <v>41</v>
      </c>
      <c r="C425" s="96"/>
      <c r="D425" s="281">
        <f>SUM(D424)</f>
        <v>2950</v>
      </c>
    </row>
    <row r="426" spans="1:7" ht="12.75" customHeight="1">
      <c r="A426" s="550" t="s">
        <v>17</v>
      </c>
      <c r="B426" s="551"/>
      <c r="C426" s="551"/>
      <c r="D426" s="552"/>
    </row>
    <row r="427" spans="1:7" s="2" customFormat="1" ht="12.75" customHeight="1">
      <c r="A427" s="547" t="s">
        <v>39</v>
      </c>
      <c r="B427" s="548"/>
      <c r="C427" s="548"/>
      <c r="D427" s="549"/>
      <c r="F427" s="27"/>
    </row>
    <row r="428" spans="1:7" s="108" customFormat="1">
      <c r="A428" s="126" t="s">
        <v>113</v>
      </c>
      <c r="B428" s="91" t="s">
        <v>1173</v>
      </c>
      <c r="C428" s="7">
        <v>2011</v>
      </c>
      <c r="D428" s="280">
        <v>2435.4</v>
      </c>
    </row>
    <row r="429" spans="1:7" s="108" customFormat="1">
      <c r="A429" s="126" t="s">
        <v>114</v>
      </c>
      <c r="B429" s="90" t="s">
        <v>1174</v>
      </c>
      <c r="C429" s="115">
        <v>2015</v>
      </c>
      <c r="D429" s="379">
        <v>1488</v>
      </c>
    </row>
    <row r="430" spans="1:7" s="108" customFormat="1">
      <c r="A430" s="126" t="s">
        <v>115</v>
      </c>
      <c r="B430" s="90" t="s">
        <v>1175</v>
      </c>
      <c r="C430" s="115">
        <v>2016</v>
      </c>
      <c r="D430" s="379">
        <v>1327</v>
      </c>
    </row>
    <row r="431" spans="1:7" s="2" customFormat="1">
      <c r="A431" s="125"/>
      <c r="B431" s="93" t="s">
        <v>41</v>
      </c>
      <c r="C431" s="7"/>
      <c r="D431" s="279">
        <f>SUM(D428:D430)</f>
        <v>5250.4</v>
      </c>
      <c r="F431" s="27"/>
    </row>
    <row r="432" spans="1:7" s="2" customFormat="1" ht="12.75" customHeight="1">
      <c r="A432" s="547" t="s">
        <v>40</v>
      </c>
      <c r="B432" s="548"/>
      <c r="C432" s="548"/>
      <c r="D432" s="549"/>
      <c r="F432" s="27"/>
    </row>
    <row r="433" spans="1:7" s="108" customFormat="1">
      <c r="A433" s="125" t="s">
        <v>113</v>
      </c>
      <c r="B433" s="91" t="s">
        <v>1176</v>
      </c>
      <c r="C433" s="7">
        <v>2016</v>
      </c>
      <c r="D433" s="280">
        <v>2255</v>
      </c>
    </row>
    <row r="434" spans="1:7" s="108" customFormat="1">
      <c r="A434" s="125" t="s">
        <v>114</v>
      </c>
      <c r="B434" s="91" t="s">
        <v>1177</v>
      </c>
      <c r="C434" s="7">
        <v>2011</v>
      </c>
      <c r="D434" s="280">
        <v>5430.45</v>
      </c>
    </row>
    <row r="435" spans="1:7" s="108" customFormat="1">
      <c r="A435" s="125" t="s">
        <v>115</v>
      </c>
      <c r="B435" s="91" t="s">
        <v>1178</v>
      </c>
      <c r="C435" s="7">
        <v>2012</v>
      </c>
      <c r="D435" s="280">
        <v>1535.77</v>
      </c>
    </row>
    <row r="436" spans="1:7" s="108" customFormat="1">
      <c r="A436" s="125" t="s">
        <v>116</v>
      </c>
      <c r="B436" s="91" t="s">
        <v>1179</v>
      </c>
      <c r="C436" s="7">
        <v>2015</v>
      </c>
      <c r="D436" s="280">
        <v>854</v>
      </c>
    </row>
    <row r="437" spans="1:7" s="108" customFormat="1">
      <c r="A437" s="125" t="s">
        <v>117</v>
      </c>
      <c r="B437" s="91" t="s">
        <v>1180</v>
      </c>
      <c r="C437" s="7">
        <v>2016</v>
      </c>
      <c r="D437" s="280">
        <v>1090</v>
      </c>
    </row>
    <row r="438" spans="1:7" s="108" customFormat="1">
      <c r="A438" s="125" t="s">
        <v>118</v>
      </c>
      <c r="B438" s="91" t="s">
        <v>1181</v>
      </c>
      <c r="C438" s="7">
        <v>2016</v>
      </c>
      <c r="D438" s="280">
        <v>3428.69</v>
      </c>
    </row>
    <row r="439" spans="1:7" s="48" customFormat="1">
      <c r="A439" s="347"/>
      <c r="B439" s="93" t="s">
        <v>41</v>
      </c>
      <c r="C439" s="96"/>
      <c r="D439" s="279">
        <f>SUM(D433:D438)</f>
        <v>14593.91</v>
      </c>
      <c r="E439" s="86"/>
    </row>
    <row r="440" spans="1:7" ht="12.75" customHeight="1">
      <c r="A440" s="550" t="s">
        <v>19</v>
      </c>
      <c r="B440" s="551"/>
      <c r="C440" s="551"/>
      <c r="D440" s="552"/>
    </row>
    <row r="441" spans="1:7" s="2" customFormat="1" ht="12.75" customHeight="1">
      <c r="A441" s="547" t="s">
        <v>39</v>
      </c>
      <c r="B441" s="548"/>
      <c r="C441" s="548"/>
      <c r="D441" s="549"/>
    </row>
    <row r="442" spans="1:7" s="2" customFormat="1">
      <c r="A442" s="25" t="s">
        <v>113</v>
      </c>
      <c r="B442" s="90" t="s">
        <v>198</v>
      </c>
      <c r="C442" s="115">
        <v>2013</v>
      </c>
      <c r="D442" s="379">
        <v>329</v>
      </c>
      <c r="F442" s="49"/>
      <c r="G442" s="27"/>
    </row>
    <row r="443" spans="1:7" s="2" customFormat="1">
      <c r="A443" s="25" t="s">
        <v>114</v>
      </c>
      <c r="B443" s="113" t="s">
        <v>199</v>
      </c>
      <c r="C443" s="7">
        <v>2013</v>
      </c>
      <c r="D443" s="285">
        <v>700.01</v>
      </c>
      <c r="F443" s="49"/>
      <c r="G443" s="27"/>
    </row>
    <row r="444" spans="1:7" s="2" customFormat="1">
      <c r="A444" s="25" t="s">
        <v>115</v>
      </c>
      <c r="B444" s="294" t="s">
        <v>201</v>
      </c>
      <c r="C444" s="7">
        <v>2013</v>
      </c>
      <c r="D444" s="285">
        <v>1896.66</v>
      </c>
      <c r="F444" s="49"/>
      <c r="G444" s="27"/>
    </row>
    <row r="445" spans="1:7" s="2" customFormat="1">
      <c r="A445" s="25" t="s">
        <v>116</v>
      </c>
      <c r="B445" s="294" t="s">
        <v>202</v>
      </c>
      <c r="C445" s="7">
        <v>2013</v>
      </c>
      <c r="D445" s="285">
        <v>1421.88</v>
      </c>
      <c r="F445" s="49"/>
      <c r="G445" s="27"/>
    </row>
    <row r="446" spans="1:7" s="2" customFormat="1">
      <c r="A446" s="25" t="s">
        <v>117</v>
      </c>
      <c r="B446" s="112" t="s">
        <v>203</v>
      </c>
      <c r="C446" s="7">
        <v>2013</v>
      </c>
      <c r="D446" s="285">
        <v>210</v>
      </c>
      <c r="F446" s="49"/>
      <c r="G446" s="27"/>
    </row>
    <row r="447" spans="1:7" s="2" customFormat="1">
      <c r="A447" s="25" t="s">
        <v>118</v>
      </c>
      <c r="B447" s="29" t="s">
        <v>204</v>
      </c>
      <c r="C447" s="7">
        <v>2014</v>
      </c>
      <c r="D447" s="377">
        <v>3425</v>
      </c>
      <c r="F447" s="49"/>
      <c r="G447" s="27"/>
    </row>
    <row r="448" spans="1:7" s="2" customFormat="1">
      <c r="A448" s="25" t="s">
        <v>119</v>
      </c>
      <c r="B448" s="29" t="s">
        <v>204</v>
      </c>
      <c r="C448" s="7">
        <v>2014</v>
      </c>
      <c r="D448" s="377">
        <v>2399</v>
      </c>
      <c r="F448" s="49"/>
      <c r="G448" s="27"/>
    </row>
    <row r="449" spans="1:7" s="2" customFormat="1">
      <c r="A449" s="25" t="s">
        <v>120</v>
      </c>
      <c r="B449" s="91" t="s">
        <v>205</v>
      </c>
      <c r="C449" s="7">
        <v>2014</v>
      </c>
      <c r="D449" s="285">
        <v>988</v>
      </c>
      <c r="F449" s="49"/>
      <c r="G449" s="27"/>
    </row>
    <row r="450" spans="1:7" s="2" customFormat="1">
      <c r="A450" s="25" t="s">
        <v>121</v>
      </c>
      <c r="B450" s="91" t="s">
        <v>206</v>
      </c>
      <c r="C450" s="7">
        <v>2014</v>
      </c>
      <c r="D450" s="285">
        <v>1550</v>
      </c>
      <c r="F450" s="49"/>
      <c r="G450" s="27"/>
    </row>
    <row r="451" spans="1:7" s="2" customFormat="1" ht="25.5">
      <c r="A451" s="25" t="s">
        <v>122</v>
      </c>
      <c r="B451" s="91" t="s">
        <v>207</v>
      </c>
      <c r="C451" s="7">
        <v>2014</v>
      </c>
      <c r="D451" s="285">
        <v>1295</v>
      </c>
      <c r="F451" s="49"/>
      <c r="G451" s="27"/>
    </row>
    <row r="452" spans="1:7" s="2" customFormat="1" ht="25.5">
      <c r="A452" s="25" t="s">
        <v>123</v>
      </c>
      <c r="B452" s="91" t="s">
        <v>208</v>
      </c>
      <c r="C452" s="7">
        <v>2014</v>
      </c>
      <c r="D452" s="285">
        <v>6826.99</v>
      </c>
      <c r="F452" s="49"/>
      <c r="G452" s="27"/>
    </row>
    <row r="453" spans="1:7" s="48" customFormat="1">
      <c r="A453" s="125"/>
      <c r="B453" s="93" t="s">
        <v>41</v>
      </c>
      <c r="C453" s="96"/>
      <c r="D453" s="279">
        <f>SUM(D442:D452)</f>
        <v>21041.54</v>
      </c>
      <c r="F453" s="40"/>
    </row>
    <row r="454" spans="1:7" s="2" customFormat="1" ht="12.75" customHeight="1">
      <c r="A454" s="547" t="s">
        <v>40</v>
      </c>
      <c r="B454" s="548"/>
      <c r="C454" s="548"/>
      <c r="D454" s="549"/>
      <c r="F454" s="27"/>
    </row>
    <row r="455" spans="1:7" s="2" customFormat="1">
      <c r="A455" s="7" t="s">
        <v>113</v>
      </c>
      <c r="B455" s="91" t="s">
        <v>209</v>
      </c>
      <c r="C455" s="7">
        <v>2014</v>
      </c>
      <c r="D455" s="285">
        <v>4598.6099999999997</v>
      </c>
      <c r="F455" s="27"/>
    </row>
    <row r="456" spans="1:7" s="48" customFormat="1">
      <c r="A456" s="7" t="s">
        <v>114</v>
      </c>
      <c r="B456" s="91" t="s">
        <v>210</v>
      </c>
      <c r="C456" s="7">
        <v>2014</v>
      </c>
      <c r="D456" s="285">
        <v>6000</v>
      </c>
    </row>
    <row r="457" spans="1:7" s="2" customFormat="1">
      <c r="A457" s="7" t="s">
        <v>115</v>
      </c>
      <c r="B457" s="89" t="s">
        <v>197</v>
      </c>
      <c r="C457" s="65">
        <v>2012</v>
      </c>
      <c r="D457" s="378">
        <v>4298</v>
      </c>
      <c r="F457" s="49"/>
      <c r="G457" s="27"/>
    </row>
    <row r="458" spans="1:7" s="2" customFormat="1">
      <c r="A458" s="7" t="s">
        <v>116</v>
      </c>
      <c r="B458" s="294" t="s">
        <v>200</v>
      </c>
      <c r="C458" s="7">
        <v>2013</v>
      </c>
      <c r="D458" s="285">
        <v>3307.27</v>
      </c>
      <c r="F458" s="49"/>
      <c r="G458" s="27"/>
    </row>
    <row r="459" spans="1:7" s="48" customFormat="1">
      <c r="A459" s="167"/>
      <c r="B459" s="93" t="s">
        <v>41</v>
      </c>
      <c r="C459" s="96"/>
      <c r="D459" s="279">
        <f>SUM(D455:D458)</f>
        <v>18203.88</v>
      </c>
    </row>
    <row r="460" spans="1:7" ht="12.75" customHeight="1">
      <c r="A460" s="550" t="s">
        <v>21</v>
      </c>
      <c r="B460" s="551"/>
      <c r="C460" s="551"/>
      <c r="D460" s="552"/>
    </row>
    <row r="461" spans="1:7" s="2" customFormat="1" ht="12.75" customHeight="1">
      <c r="A461" s="547" t="s">
        <v>39</v>
      </c>
      <c r="B461" s="548"/>
      <c r="C461" s="548"/>
      <c r="D461" s="549"/>
    </row>
    <row r="462" spans="1:7" s="2" customFormat="1">
      <c r="A462" s="7" t="s">
        <v>113</v>
      </c>
      <c r="B462" s="91" t="s">
        <v>1109</v>
      </c>
      <c r="C462" s="7">
        <v>2012</v>
      </c>
      <c r="D462" s="285">
        <v>929</v>
      </c>
    </row>
    <row r="463" spans="1:7" s="2" customFormat="1">
      <c r="A463" s="7" t="s">
        <v>114</v>
      </c>
      <c r="B463" s="91" t="s">
        <v>1111</v>
      </c>
      <c r="C463" s="7">
        <v>2013</v>
      </c>
      <c r="D463" s="285">
        <v>750</v>
      </c>
    </row>
    <row r="464" spans="1:7" s="2" customFormat="1">
      <c r="A464" s="7" t="s">
        <v>115</v>
      </c>
      <c r="B464" s="91" t="s">
        <v>1113</v>
      </c>
      <c r="C464" s="7">
        <v>2013</v>
      </c>
      <c r="D464" s="285">
        <v>2999.99</v>
      </c>
    </row>
    <row r="465" spans="1:4" s="2" customFormat="1">
      <c r="A465" s="7" t="s">
        <v>116</v>
      </c>
      <c r="B465" s="91" t="s">
        <v>1114</v>
      </c>
      <c r="C465" s="7">
        <v>2013</v>
      </c>
      <c r="D465" s="285">
        <v>2647</v>
      </c>
    </row>
    <row r="466" spans="1:4" s="2" customFormat="1">
      <c r="A466" s="7" t="s">
        <v>117</v>
      </c>
      <c r="B466" s="91" t="s">
        <v>1114</v>
      </c>
      <c r="C466" s="7">
        <v>2013</v>
      </c>
      <c r="D466" s="285">
        <v>2395</v>
      </c>
    </row>
    <row r="467" spans="1:4" s="2" customFormat="1">
      <c r="A467" s="7" t="s">
        <v>118</v>
      </c>
      <c r="B467" s="91" t="s">
        <v>1114</v>
      </c>
      <c r="C467" s="7">
        <v>2014</v>
      </c>
      <c r="D467" s="285">
        <v>2910</v>
      </c>
    </row>
    <row r="468" spans="1:4" s="2" customFormat="1">
      <c r="A468" s="7" t="s">
        <v>119</v>
      </c>
      <c r="B468" s="91" t="s">
        <v>1115</v>
      </c>
      <c r="C468" s="7">
        <v>2014</v>
      </c>
      <c r="D468" s="285">
        <v>370</v>
      </c>
    </row>
    <row r="469" spans="1:4" s="2" customFormat="1">
      <c r="A469" s="7" t="s">
        <v>120</v>
      </c>
      <c r="B469" s="91" t="s">
        <v>1116</v>
      </c>
      <c r="C469" s="7">
        <v>2013</v>
      </c>
      <c r="D469" s="285">
        <v>449</v>
      </c>
    </row>
    <row r="470" spans="1:4" s="2" customFormat="1">
      <c r="A470" s="7" t="s">
        <v>121</v>
      </c>
      <c r="B470" s="91" t="s">
        <v>1118</v>
      </c>
      <c r="C470" s="7">
        <v>2013</v>
      </c>
      <c r="D470" s="285">
        <v>559</v>
      </c>
    </row>
    <row r="471" spans="1:4" s="2" customFormat="1" ht="25.5">
      <c r="A471" s="7" t="s">
        <v>122</v>
      </c>
      <c r="B471" s="91" t="s">
        <v>1119</v>
      </c>
      <c r="C471" s="7">
        <v>2013</v>
      </c>
      <c r="D471" s="285">
        <v>350</v>
      </c>
    </row>
    <row r="472" spans="1:4" s="2" customFormat="1" ht="25.5">
      <c r="A472" s="7" t="s">
        <v>123</v>
      </c>
      <c r="B472" s="91" t="s">
        <v>1120</v>
      </c>
      <c r="C472" s="7">
        <v>2014</v>
      </c>
      <c r="D472" s="285">
        <v>500</v>
      </c>
    </row>
    <row r="473" spans="1:4" s="2" customFormat="1" ht="25.5">
      <c r="A473" s="7" t="s">
        <v>124</v>
      </c>
      <c r="B473" s="91" t="s">
        <v>1121</v>
      </c>
      <c r="C473" s="7">
        <v>2014</v>
      </c>
      <c r="D473" s="285">
        <v>2997.53</v>
      </c>
    </row>
    <row r="474" spans="1:4" s="2" customFormat="1" ht="25.5">
      <c r="A474" s="7" t="s">
        <v>137</v>
      </c>
      <c r="B474" s="91" t="s">
        <v>1122</v>
      </c>
      <c r="C474" s="7">
        <v>2015</v>
      </c>
      <c r="D474" s="285">
        <v>680</v>
      </c>
    </row>
    <row r="475" spans="1:4" s="2" customFormat="1" ht="25.5">
      <c r="A475" s="7" t="s">
        <v>138</v>
      </c>
      <c r="B475" s="91" t="s">
        <v>1123</v>
      </c>
      <c r="C475" s="7">
        <v>2015</v>
      </c>
      <c r="D475" s="285">
        <v>999</v>
      </c>
    </row>
    <row r="476" spans="1:4" s="2" customFormat="1" ht="25.5">
      <c r="A476" s="7" t="s">
        <v>139</v>
      </c>
      <c r="B476" s="91" t="s">
        <v>1124</v>
      </c>
      <c r="C476" s="7">
        <v>2015</v>
      </c>
      <c r="D476" s="285">
        <v>2460</v>
      </c>
    </row>
    <row r="477" spans="1:4" s="2" customFormat="1" ht="25.5">
      <c r="A477" s="7" t="s">
        <v>1010</v>
      </c>
      <c r="B477" s="91" t="s">
        <v>1125</v>
      </c>
      <c r="C477" s="7">
        <v>2015</v>
      </c>
      <c r="D477" s="285">
        <v>840</v>
      </c>
    </row>
    <row r="478" spans="1:4" s="2" customFormat="1" ht="25.5">
      <c r="A478" s="7" t="s">
        <v>1011</v>
      </c>
      <c r="B478" s="91" t="s">
        <v>1126</v>
      </c>
      <c r="C478" s="7">
        <v>2016</v>
      </c>
      <c r="D478" s="285">
        <v>1879</v>
      </c>
    </row>
    <row r="479" spans="1:4" s="2" customFormat="1" ht="25.5">
      <c r="A479" s="7" t="s">
        <v>1012</v>
      </c>
      <c r="B479" s="91" t="s">
        <v>1127</v>
      </c>
      <c r="C479" s="7">
        <v>2016</v>
      </c>
      <c r="D479" s="285">
        <v>1099</v>
      </c>
    </row>
    <row r="480" spans="1:4" s="2" customFormat="1" ht="25.5">
      <c r="A480" s="7" t="s">
        <v>1013</v>
      </c>
      <c r="B480" s="91" t="s">
        <v>1129</v>
      </c>
      <c r="C480" s="7">
        <v>2016</v>
      </c>
      <c r="D480" s="285">
        <v>935</v>
      </c>
    </row>
    <row r="481" spans="1:7" s="2" customFormat="1" ht="25.5">
      <c r="A481" s="7" t="s">
        <v>1014</v>
      </c>
      <c r="B481" s="91" t="s">
        <v>1130</v>
      </c>
      <c r="C481" s="7">
        <v>2016</v>
      </c>
      <c r="D481" s="285">
        <v>1099</v>
      </c>
    </row>
    <row r="482" spans="1:7" s="2" customFormat="1" ht="25.5">
      <c r="A482" s="7" t="s">
        <v>1015</v>
      </c>
      <c r="B482" s="91" t="s">
        <v>1131</v>
      </c>
      <c r="C482" s="7">
        <v>2016</v>
      </c>
      <c r="D482" s="285">
        <v>429</v>
      </c>
    </row>
    <row r="483" spans="1:7" s="2" customFormat="1" ht="25.5">
      <c r="A483" s="7" t="s">
        <v>1016</v>
      </c>
      <c r="B483" s="91" t="s">
        <v>1133</v>
      </c>
      <c r="C483" s="7">
        <v>2016</v>
      </c>
      <c r="D483" s="285">
        <v>1040</v>
      </c>
    </row>
    <row r="484" spans="1:7" s="2" customFormat="1" ht="25.5">
      <c r="A484" s="7" t="s">
        <v>1017</v>
      </c>
      <c r="B484" s="91" t="s">
        <v>1134</v>
      </c>
      <c r="C484" s="7">
        <v>2015</v>
      </c>
      <c r="D484" s="285">
        <v>1059</v>
      </c>
    </row>
    <row r="485" spans="1:7" s="2" customFormat="1" ht="25.5">
      <c r="A485" s="7" t="s">
        <v>1018</v>
      </c>
      <c r="B485" s="91" t="s">
        <v>1108</v>
      </c>
      <c r="C485" s="7">
        <v>2012</v>
      </c>
      <c r="D485" s="285">
        <v>2435</v>
      </c>
    </row>
    <row r="486" spans="1:7" s="2" customFormat="1" ht="25.5">
      <c r="A486" s="7" t="s">
        <v>1019</v>
      </c>
      <c r="B486" s="91" t="s">
        <v>1110</v>
      </c>
      <c r="C486" s="7">
        <v>2013</v>
      </c>
      <c r="D486" s="285">
        <v>1250</v>
      </c>
    </row>
    <row r="487" spans="1:7" s="2" customFormat="1" ht="25.5">
      <c r="A487" s="7" t="s">
        <v>1020</v>
      </c>
      <c r="B487" s="91" t="s">
        <v>1112</v>
      </c>
      <c r="C487" s="7">
        <v>2013</v>
      </c>
      <c r="D487" s="285">
        <v>1836</v>
      </c>
    </row>
    <row r="488" spans="1:7" s="2" customFormat="1" ht="25.5">
      <c r="A488" s="7" t="s">
        <v>1021</v>
      </c>
      <c r="B488" s="91" t="s">
        <v>742</v>
      </c>
      <c r="C488" s="7">
        <v>2012</v>
      </c>
      <c r="D488" s="285">
        <v>2270</v>
      </c>
    </row>
    <row r="489" spans="1:7" s="2" customFormat="1" ht="25.5">
      <c r="A489" s="7" t="s">
        <v>1022</v>
      </c>
      <c r="B489" s="91" t="s">
        <v>742</v>
      </c>
      <c r="C489" s="7">
        <v>2012</v>
      </c>
      <c r="D489" s="285">
        <v>2310</v>
      </c>
    </row>
    <row r="490" spans="1:7" s="2" customFormat="1" ht="25.5">
      <c r="A490" s="7" t="s">
        <v>1023</v>
      </c>
      <c r="B490" s="91" t="s">
        <v>1117</v>
      </c>
      <c r="C490" s="7">
        <v>2012</v>
      </c>
      <c r="D490" s="285">
        <v>2299</v>
      </c>
    </row>
    <row r="491" spans="1:7" s="2" customFormat="1" ht="25.5">
      <c r="A491" s="7" t="s">
        <v>1024</v>
      </c>
      <c r="B491" s="91" t="s">
        <v>1128</v>
      </c>
      <c r="C491" s="7">
        <v>2016</v>
      </c>
      <c r="D491" s="285">
        <v>2000</v>
      </c>
    </row>
    <row r="492" spans="1:7" s="2" customFormat="1" ht="25.5">
      <c r="A492" s="7" t="s">
        <v>1025</v>
      </c>
      <c r="B492" s="91" t="s">
        <v>1132</v>
      </c>
      <c r="C492" s="7">
        <v>2016</v>
      </c>
      <c r="D492" s="285">
        <v>2420</v>
      </c>
    </row>
    <row r="493" spans="1:7" s="48" customFormat="1">
      <c r="A493" s="405"/>
      <c r="B493" s="93" t="s">
        <v>41</v>
      </c>
      <c r="C493" s="96"/>
      <c r="D493" s="279">
        <f>SUM(D462:D492)</f>
        <v>47195.520000000004</v>
      </c>
      <c r="F493" s="40"/>
    </row>
    <row r="494" spans="1:7" s="2" customFormat="1" ht="12.75" customHeight="1">
      <c r="A494" s="547" t="s">
        <v>40</v>
      </c>
      <c r="B494" s="548"/>
      <c r="C494" s="548"/>
      <c r="D494" s="549"/>
      <c r="E494" s="168"/>
      <c r="F494" s="27"/>
    </row>
    <row r="495" spans="1:7" s="2" customFormat="1">
      <c r="A495" s="7">
        <v>1</v>
      </c>
      <c r="B495" s="92" t="s">
        <v>1135</v>
      </c>
      <c r="C495" s="25">
        <v>2013</v>
      </c>
      <c r="D495" s="286">
        <v>1665</v>
      </c>
      <c r="F495" s="7"/>
      <c r="G495" s="140"/>
    </row>
    <row r="496" spans="1:7" s="2" customFormat="1" ht="25.5">
      <c r="A496" s="7">
        <v>2</v>
      </c>
      <c r="B496" s="92" t="s">
        <v>1136</v>
      </c>
      <c r="C496" s="25">
        <v>2014</v>
      </c>
      <c r="D496" s="286">
        <v>4954</v>
      </c>
      <c r="F496" s="7"/>
      <c r="G496" s="140"/>
    </row>
    <row r="497" spans="1:6" s="2" customFormat="1">
      <c r="A497" s="7">
        <v>3</v>
      </c>
      <c r="B497" s="91" t="s">
        <v>1137</v>
      </c>
      <c r="C497" s="7">
        <v>2014</v>
      </c>
      <c r="D497" s="285">
        <v>1920</v>
      </c>
      <c r="F497" s="27"/>
    </row>
    <row r="498" spans="1:6" s="2" customFormat="1">
      <c r="A498" s="7">
        <v>4</v>
      </c>
      <c r="B498" s="91" t="s">
        <v>1138</v>
      </c>
      <c r="C498" s="7">
        <v>2012</v>
      </c>
      <c r="D498" s="285">
        <v>1405</v>
      </c>
      <c r="F498" s="27"/>
    </row>
    <row r="499" spans="1:6" s="2" customFormat="1">
      <c r="A499" s="7">
        <v>5</v>
      </c>
      <c r="B499" s="91" t="s">
        <v>1139</v>
      </c>
      <c r="C499" s="7">
        <v>2012</v>
      </c>
      <c r="D499" s="285">
        <v>1405</v>
      </c>
      <c r="F499" s="27"/>
    </row>
    <row r="500" spans="1:6" s="2" customFormat="1">
      <c r="A500" s="7">
        <v>6</v>
      </c>
      <c r="B500" s="91" t="s">
        <v>1140</v>
      </c>
      <c r="C500" s="7">
        <v>2012</v>
      </c>
      <c r="D500" s="285">
        <v>1405</v>
      </c>
      <c r="F500" s="27"/>
    </row>
    <row r="501" spans="1:6" s="2" customFormat="1">
      <c r="A501" s="7">
        <v>7</v>
      </c>
      <c r="B501" s="91" t="s">
        <v>1141</v>
      </c>
      <c r="C501" s="7">
        <v>2012</v>
      </c>
      <c r="D501" s="285">
        <v>1405</v>
      </c>
      <c r="F501" s="27"/>
    </row>
    <row r="502" spans="1:6" s="2" customFormat="1">
      <c r="A502" s="7">
        <v>8</v>
      </c>
      <c r="B502" s="91" t="s">
        <v>1142</v>
      </c>
      <c r="C502" s="7">
        <v>2012</v>
      </c>
      <c r="D502" s="285">
        <v>1405</v>
      </c>
      <c r="F502" s="27"/>
    </row>
    <row r="503" spans="1:6" s="2" customFormat="1">
      <c r="A503" s="7">
        <v>9</v>
      </c>
      <c r="B503" s="91" t="s">
        <v>1143</v>
      </c>
      <c r="C503" s="7">
        <v>2012</v>
      </c>
      <c r="D503" s="285">
        <v>1405</v>
      </c>
      <c r="F503" s="27"/>
    </row>
    <row r="504" spans="1:6" s="2" customFormat="1">
      <c r="A504" s="7">
        <v>10</v>
      </c>
      <c r="B504" s="91" t="s">
        <v>1144</v>
      </c>
      <c r="C504" s="7">
        <v>2012</v>
      </c>
      <c r="D504" s="285">
        <v>1405</v>
      </c>
      <c r="F504" s="27"/>
    </row>
    <row r="505" spans="1:6" s="2" customFormat="1">
      <c r="A505" s="7">
        <v>11</v>
      </c>
      <c r="B505" s="91" t="s">
        <v>1145</v>
      </c>
      <c r="C505" s="7">
        <v>2012</v>
      </c>
      <c r="D505" s="285">
        <v>1405</v>
      </c>
    </row>
    <row r="506" spans="1:6" s="2" customFormat="1">
      <c r="A506" s="7">
        <v>12</v>
      </c>
      <c r="B506" s="91" t="s">
        <v>1146</v>
      </c>
      <c r="C506" s="7">
        <v>2012</v>
      </c>
      <c r="D506" s="285">
        <v>1405</v>
      </c>
    </row>
    <row r="507" spans="1:6" s="2" customFormat="1">
      <c r="A507" s="7">
        <v>13</v>
      </c>
      <c r="B507" s="91" t="s">
        <v>1147</v>
      </c>
      <c r="C507" s="7">
        <v>2012</v>
      </c>
      <c r="D507" s="285">
        <v>1405</v>
      </c>
    </row>
    <row r="508" spans="1:6" s="2" customFormat="1">
      <c r="A508" s="7">
        <v>14</v>
      </c>
      <c r="B508" s="91" t="s">
        <v>1148</v>
      </c>
      <c r="C508" s="7">
        <v>2012</v>
      </c>
      <c r="D508" s="285">
        <v>1405</v>
      </c>
    </row>
    <row r="509" spans="1:6" s="2" customFormat="1">
      <c r="A509" s="7">
        <v>15</v>
      </c>
      <c r="B509" s="91" t="s">
        <v>1149</v>
      </c>
      <c r="C509" s="7">
        <v>2013</v>
      </c>
      <c r="D509" s="285">
        <v>1499</v>
      </c>
    </row>
    <row r="510" spans="1:6" s="2" customFormat="1">
      <c r="A510" s="7">
        <v>16</v>
      </c>
      <c r="B510" s="91" t="s">
        <v>1149</v>
      </c>
      <c r="C510" s="7">
        <v>2013</v>
      </c>
      <c r="D510" s="285">
        <v>1499</v>
      </c>
    </row>
    <row r="511" spans="1:6" s="2" customFormat="1">
      <c r="A511" s="7">
        <v>17</v>
      </c>
      <c r="B511" s="91" t="s">
        <v>1149</v>
      </c>
      <c r="C511" s="7">
        <v>2013</v>
      </c>
      <c r="D511" s="285">
        <v>1499</v>
      </c>
    </row>
    <row r="512" spans="1:6" s="2" customFormat="1">
      <c r="A512" s="7">
        <v>18</v>
      </c>
      <c r="B512" s="91" t="s">
        <v>1149</v>
      </c>
      <c r="C512" s="7">
        <v>2013</v>
      </c>
      <c r="D512" s="285">
        <v>1499</v>
      </c>
    </row>
    <row r="513" spans="1:4" s="2" customFormat="1">
      <c r="A513" s="7">
        <v>19</v>
      </c>
      <c r="B513" s="91" t="s">
        <v>1149</v>
      </c>
      <c r="C513" s="7">
        <v>2013</v>
      </c>
      <c r="D513" s="285">
        <v>1499</v>
      </c>
    </row>
    <row r="514" spans="1:4" s="2" customFormat="1">
      <c r="A514" s="7">
        <v>20</v>
      </c>
      <c r="B514" s="91" t="s">
        <v>747</v>
      </c>
      <c r="C514" s="7">
        <v>2013</v>
      </c>
      <c r="D514" s="285">
        <v>1629</v>
      </c>
    </row>
    <row r="515" spans="1:4" s="2" customFormat="1">
      <c r="A515" s="7">
        <v>21</v>
      </c>
      <c r="B515" s="91" t="s">
        <v>747</v>
      </c>
      <c r="C515" s="7">
        <v>2013</v>
      </c>
      <c r="D515" s="285">
        <v>1629</v>
      </c>
    </row>
    <row r="516" spans="1:4" s="2" customFormat="1">
      <c r="A516" s="7">
        <v>22</v>
      </c>
      <c r="B516" s="91" t="s">
        <v>1150</v>
      </c>
      <c r="C516" s="7">
        <v>2014</v>
      </c>
      <c r="D516" s="285">
        <v>1049</v>
      </c>
    </row>
    <row r="517" spans="1:4" s="2" customFormat="1">
      <c r="A517" s="7">
        <v>23</v>
      </c>
      <c r="B517" s="91" t="s">
        <v>1150</v>
      </c>
      <c r="C517" s="7">
        <v>2014</v>
      </c>
      <c r="D517" s="285">
        <v>1049</v>
      </c>
    </row>
    <row r="518" spans="1:4" s="2" customFormat="1">
      <c r="A518" s="7">
        <v>24</v>
      </c>
      <c r="B518" s="91" t="s">
        <v>1150</v>
      </c>
      <c r="C518" s="7">
        <v>2014</v>
      </c>
      <c r="D518" s="285">
        <v>1049</v>
      </c>
    </row>
    <row r="519" spans="1:4" s="2" customFormat="1">
      <c r="A519" s="7">
        <v>25</v>
      </c>
      <c r="B519" s="91" t="s">
        <v>1150</v>
      </c>
      <c r="C519" s="7">
        <v>2014</v>
      </c>
      <c r="D519" s="285">
        <v>1049</v>
      </c>
    </row>
    <row r="520" spans="1:4" s="2" customFormat="1">
      <c r="A520" s="7">
        <v>26</v>
      </c>
      <c r="B520" s="91" t="s">
        <v>1150</v>
      </c>
      <c r="C520" s="7">
        <v>2014</v>
      </c>
      <c r="D520" s="285">
        <v>1049</v>
      </c>
    </row>
    <row r="521" spans="1:4" s="2" customFormat="1">
      <c r="A521" s="7">
        <v>27</v>
      </c>
      <c r="B521" s="91" t="s">
        <v>1150</v>
      </c>
      <c r="C521" s="7">
        <v>2014</v>
      </c>
      <c r="D521" s="285">
        <v>1049</v>
      </c>
    </row>
    <row r="522" spans="1:4" s="2" customFormat="1">
      <c r="A522" s="7">
        <v>28</v>
      </c>
      <c r="B522" s="91" t="s">
        <v>1151</v>
      </c>
      <c r="C522" s="7">
        <v>2012</v>
      </c>
      <c r="D522" s="285">
        <v>28100</v>
      </c>
    </row>
    <row r="523" spans="1:4" s="2" customFormat="1">
      <c r="A523" s="7">
        <v>29</v>
      </c>
      <c r="B523" s="91" t="s">
        <v>1152</v>
      </c>
      <c r="C523" s="7">
        <v>2013</v>
      </c>
      <c r="D523" s="285">
        <v>1699</v>
      </c>
    </row>
    <row r="524" spans="1:4" s="2" customFormat="1">
      <c r="A524" s="7">
        <v>30</v>
      </c>
      <c r="B524" s="91" t="s">
        <v>1153</v>
      </c>
      <c r="C524" s="7">
        <v>2014</v>
      </c>
      <c r="D524" s="285">
        <v>6294</v>
      </c>
    </row>
    <row r="525" spans="1:4" s="2" customFormat="1">
      <c r="A525" s="7">
        <v>31</v>
      </c>
      <c r="B525" s="91" t="s">
        <v>1154</v>
      </c>
      <c r="C525" s="7">
        <v>2015</v>
      </c>
      <c r="D525" s="285">
        <v>1843</v>
      </c>
    </row>
    <row r="526" spans="1:4" s="2" customFormat="1">
      <c r="A526" s="7">
        <v>32</v>
      </c>
      <c r="B526" s="91" t="s">
        <v>1155</v>
      </c>
      <c r="C526" s="7">
        <v>2015</v>
      </c>
      <c r="D526" s="285">
        <v>8100</v>
      </c>
    </row>
    <row r="527" spans="1:4" s="2" customFormat="1">
      <c r="A527" s="7">
        <v>33</v>
      </c>
      <c r="B527" s="91" t="s">
        <v>1156</v>
      </c>
      <c r="C527" s="7">
        <v>2015</v>
      </c>
      <c r="D527" s="285">
        <v>2720</v>
      </c>
    </row>
    <row r="528" spans="1:4" s="2" customFormat="1">
      <c r="A528" s="7">
        <v>34</v>
      </c>
      <c r="B528" s="91" t="s">
        <v>1157</v>
      </c>
      <c r="C528" s="7">
        <v>2015</v>
      </c>
      <c r="D528" s="285">
        <v>1400</v>
      </c>
    </row>
    <row r="529" spans="1:6" s="2" customFormat="1">
      <c r="A529" s="7">
        <v>35</v>
      </c>
      <c r="B529" s="91" t="s">
        <v>1158</v>
      </c>
      <c r="C529" s="7">
        <v>2015</v>
      </c>
      <c r="D529" s="285">
        <v>2999</v>
      </c>
    </row>
    <row r="530" spans="1:6" s="2" customFormat="1">
      <c r="A530" s="7">
        <v>36</v>
      </c>
      <c r="B530" s="91" t="s">
        <v>1159</v>
      </c>
      <c r="C530" s="7">
        <v>2015</v>
      </c>
      <c r="D530" s="285">
        <v>1799</v>
      </c>
    </row>
    <row r="531" spans="1:6" s="2" customFormat="1">
      <c r="A531" s="7">
        <v>37</v>
      </c>
      <c r="B531" s="91" t="s">
        <v>1157</v>
      </c>
      <c r="C531" s="7">
        <v>2015</v>
      </c>
      <c r="D531" s="285">
        <v>1121</v>
      </c>
    </row>
    <row r="532" spans="1:6" s="2" customFormat="1">
      <c r="A532" s="7">
        <v>38</v>
      </c>
      <c r="B532" s="91" t="s">
        <v>1160</v>
      </c>
      <c r="C532" s="7">
        <v>2015</v>
      </c>
      <c r="D532" s="285">
        <v>5400</v>
      </c>
    </row>
    <row r="533" spans="1:6" s="2" customFormat="1">
      <c r="A533" s="7">
        <v>39</v>
      </c>
      <c r="B533" s="91" t="s">
        <v>1157</v>
      </c>
      <c r="C533" s="7">
        <v>2015</v>
      </c>
      <c r="D533" s="285">
        <v>1400</v>
      </c>
    </row>
    <row r="534" spans="1:6" s="2" customFormat="1">
      <c r="A534" s="7">
        <v>40</v>
      </c>
      <c r="B534" s="91" t="s">
        <v>1161</v>
      </c>
      <c r="C534" s="7">
        <v>2016</v>
      </c>
      <c r="D534" s="285">
        <v>16990</v>
      </c>
    </row>
    <row r="535" spans="1:6" s="48" customFormat="1">
      <c r="A535" s="138"/>
      <c r="B535" s="93" t="s">
        <v>41</v>
      </c>
      <c r="C535" s="96"/>
      <c r="D535" s="279">
        <f>SUM(D495:D534)</f>
        <v>120906</v>
      </c>
    </row>
    <row r="536" spans="1:6" s="2" customFormat="1" ht="12.75" customHeight="1">
      <c r="A536" s="544" t="s">
        <v>69</v>
      </c>
      <c r="B536" s="545"/>
      <c r="C536" s="545"/>
      <c r="D536" s="546"/>
      <c r="F536" s="27"/>
    </row>
    <row r="537" spans="1:6" s="108" customFormat="1">
      <c r="A537" s="7">
        <v>1</v>
      </c>
      <c r="B537" s="91" t="s">
        <v>1162</v>
      </c>
      <c r="C537" s="7">
        <v>2015</v>
      </c>
      <c r="D537" s="285">
        <v>1525.2</v>
      </c>
    </row>
    <row r="538" spans="1:6" s="108" customFormat="1">
      <c r="A538" s="7">
        <v>2</v>
      </c>
      <c r="B538" s="91" t="s">
        <v>1163</v>
      </c>
      <c r="C538" s="7">
        <v>2014</v>
      </c>
      <c r="D538" s="285">
        <v>4950</v>
      </c>
    </row>
    <row r="539" spans="1:6" s="48" customFormat="1">
      <c r="A539" s="176"/>
      <c r="B539" s="93" t="s">
        <v>41</v>
      </c>
      <c r="C539" s="96"/>
      <c r="D539" s="279">
        <f>SUM(D537:D538)</f>
        <v>6475.2</v>
      </c>
    </row>
    <row r="540" spans="1:6" ht="12.75" customHeight="1">
      <c r="A540" s="550" t="s">
        <v>20</v>
      </c>
      <c r="B540" s="551"/>
      <c r="C540" s="551"/>
      <c r="D540" s="552"/>
    </row>
    <row r="541" spans="1:6" s="2" customFormat="1" ht="12.75" customHeight="1">
      <c r="A541" s="544" t="s">
        <v>39</v>
      </c>
      <c r="B541" s="545"/>
      <c r="C541" s="545"/>
      <c r="D541" s="546"/>
    </row>
    <row r="542" spans="1:6" s="108" customFormat="1">
      <c r="A542" s="7" t="s">
        <v>113</v>
      </c>
      <c r="B542" s="91" t="s">
        <v>236</v>
      </c>
      <c r="C542" s="7">
        <v>2012</v>
      </c>
      <c r="D542" s="285">
        <f>2520+90</f>
        <v>2610</v>
      </c>
    </row>
    <row r="543" spans="1:6" s="108" customFormat="1" ht="25.5">
      <c r="A543" s="7" t="s">
        <v>114</v>
      </c>
      <c r="B543" s="91" t="s">
        <v>237</v>
      </c>
      <c r="C543" s="7">
        <v>2012</v>
      </c>
      <c r="D543" s="285">
        <v>5969.77</v>
      </c>
      <c r="E543" s="287"/>
    </row>
    <row r="544" spans="1:6" s="108" customFormat="1">
      <c r="A544" s="7" t="s">
        <v>115</v>
      </c>
      <c r="B544" s="91" t="s">
        <v>480</v>
      </c>
      <c r="C544" s="7">
        <v>2013</v>
      </c>
      <c r="D544" s="285">
        <v>1198.8</v>
      </c>
    </row>
    <row r="545" spans="1:7" s="108" customFormat="1">
      <c r="A545" s="7" t="s">
        <v>116</v>
      </c>
      <c r="B545" s="91" t="s">
        <v>481</v>
      </c>
      <c r="C545" s="7">
        <v>2013</v>
      </c>
      <c r="D545" s="285">
        <v>460</v>
      </c>
    </row>
    <row r="546" spans="1:7" s="108" customFormat="1">
      <c r="A546" s="7" t="s">
        <v>117</v>
      </c>
      <c r="B546" s="91" t="s">
        <v>630</v>
      </c>
      <c r="C546" s="7">
        <v>2013</v>
      </c>
      <c r="D546" s="285">
        <v>3688.77</v>
      </c>
    </row>
    <row r="547" spans="1:7" s="108" customFormat="1">
      <c r="A547" s="7" t="s">
        <v>118</v>
      </c>
      <c r="B547" s="91" t="s">
        <v>238</v>
      </c>
      <c r="C547" s="7">
        <v>2014</v>
      </c>
      <c r="D547" s="285">
        <v>3189.39</v>
      </c>
    </row>
    <row r="548" spans="1:7" s="108" customFormat="1">
      <c r="A548" s="7" t="s">
        <v>119</v>
      </c>
      <c r="B548" s="91" t="s">
        <v>238</v>
      </c>
      <c r="C548" s="7">
        <v>2014</v>
      </c>
      <c r="D548" s="285">
        <v>3189.39</v>
      </c>
    </row>
    <row r="549" spans="1:7" s="108" customFormat="1">
      <c r="A549" s="7" t="s">
        <v>120</v>
      </c>
      <c r="B549" s="91" t="s">
        <v>238</v>
      </c>
      <c r="C549" s="7">
        <v>2014</v>
      </c>
      <c r="D549" s="285">
        <v>3189.39</v>
      </c>
    </row>
    <row r="550" spans="1:7" s="108" customFormat="1" ht="25.5">
      <c r="A550" s="7" t="s">
        <v>121</v>
      </c>
      <c r="B550" s="91" t="s">
        <v>239</v>
      </c>
      <c r="C550" s="7">
        <v>2014</v>
      </c>
      <c r="D550" s="285">
        <v>2500</v>
      </c>
      <c r="F550" s="19"/>
      <c r="G550" s="192"/>
    </row>
    <row r="551" spans="1:7" s="108" customFormat="1" ht="25.5">
      <c r="A551" s="7" t="s">
        <v>122</v>
      </c>
      <c r="B551" s="91" t="s">
        <v>482</v>
      </c>
      <c r="C551" s="7">
        <v>2015</v>
      </c>
      <c r="D551" s="285">
        <v>2981.52</v>
      </c>
      <c r="F551" s="19"/>
      <c r="G551" s="192"/>
    </row>
    <row r="552" spans="1:7" s="108" customFormat="1" ht="25.5">
      <c r="A552" s="7" t="s">
        <v>123</v>
      </c>
      <c r="B552" s="91" t="s">
        <v>482</v>
      </c>
      <c r="C552" s="7">
        <v>2015</v>
      </c>
      <c r="D552" s="285">
        <v>2981.52</v>
      </c>
      <c r="F552" s="174"/>
      <c r="G552" s="174"/>
    </row>
    <row r="553" spans="1:7" s="108" customFormat="1" ht="25.5">
      <c r="A553" s="7" t="s">
        <v>124</v>
      </c>
      <c r="B553" s="91" t="s">
        <v>483</v>
      </c>
      <c r="C553" s="7">
        <v>2015</v>
      </c>
      <c r="D553" s="285">
        <v>2538.7199999999998</v>
      </c>
      <c r="F553" s="174"/>
      <c r="G553" s="174"/>
    </row>
    <row r="554" spans="1:7" s="108" customFormat="1" ht="25.5">
      <c r="A554" s="7" t="s">
        <v>137</v>
      </c>
      <c r="B554" s="91" t="s">
        <v>483</v>
      </c>
      <c r="C554" s="7">
        <v>2015</v>
      </c>
      <c r="D554" s="285">
        <v>2538.7199999999998</v>
      </c>
      <c r="F554" s="174"/>
      <c r="G554" s="174"/>
    </row>
    <row r="555" spans="1:7" s="108" customFormat="1" ht="25.5">
      <c r="A555" s="7" t="s">
        <v>138</v>
      </c>
      <c r="B555" s="91" t="s">
        <v>484</v>
      </c>
      <c r="C555" s="7">
        <v>2015</v>
      </c>
      <c r="D555" s="285">
        <v>2954.46</v>
      </c>
      <c r="F555" s="174"/>
      <c r="G555" s="174"/>
    </row>
    <row r="556" spans="1:7" s="108" customFormat="1" ht="25.5">
      <c r="A556" s="7" t="s">
        <v>139</v>
      </c>
      <c r="B556" s="91" t="s">
        <v>485</v>
      </c>
      <c r="C556" s="7">
        <v>2015</v>
      </c>
      <c r="D556" s="285">
        <v>639.6</v>
      </c>
      <c r="F556" s="19"/>
      <c r="G556" s="192"/>
    </row>
    <row r="557" spans="1:7" s="108" customFormat="1" ht="25.5">
      <c r="A557" s="7" t="s">
        <v>1010</v>
      </c>
      <c r="B557" s="91" t="s">
        <v>484</v>
      </c>
      <c r="C557" s="7">
        <v>2015</v>
      </c>
      <c r="D557" s="285">
        <v>2852.8</v>
      </c>
      <c r="F557" s="19"/>
      <c r="G557" s="192"/>
    </row>
    <row r="558" spans="1:7" s="108" customFormat="1" ht="25.5">
      <c r="A558" s="7" t="s">
        <v>1011</v>
      </c>
      <c r="B558" s="91" t="s">
        <v>484</v>
      </c>
      <c r="C558" s="7">
        <v>2015</v>
      </c>
      <c r="D558" s="285">
        <v>2852.8</v>
      </c>
      <c r="F558" s="19"/>
      <c r="G558" s="192"/>
    </row>
    <row r="559" spans="1:7" s="131" customFormat="1" ht="25.5">
      <c r="A559" s="7" t="s">
        <v>1012</v>
      </c>
      <c r="B559" s="109" t="s">
        <v>631</v>
      </c>
      <c r="C559" s="7">
        <v>2015</v>
      </c>
      <c r="D559" s="285">
        <v>2988.9</v>
      </c>
    </row>
    <row r="560" spans="1:7" s="131" customFormat="1" ht="25.5">
      <c r="A560" s="7" t="s">
        <v>1013</v>
      </c>
      <c r="B560" s="91" t="s">
        <v>632</v>
      </c>
      <c r="C560" s="7">
        <v>2016</v>
      </c>
      <c r="D560" s="285">
        <v>3180</v>
      </c>
    </row>
    <row r="561" spans="1:6" s="131" customFormat="1" ht="25.5">
      <c r="A561" s="7" t="s">
        <v>1014</v>
      </c>
      <c r="B561" s="91" t="s">
        <v>632</v>
      </c>
      <c r="C561" s="7">
        <v>2016</v>
      </c>
      <c r="D561" s="285">
        <v>3180</v>
      </c>
    </row>
    <row r="562" spans="1:6" s="131" customFormat="1" ht="25.5">
      <c r="A562" s="7" t="s">
        <v>1015</v>
      </c>
      <c r="B562" s="91" t="s">
        <v>632</v>
      </c>
      <c r="C562" s="7">
        <v>2016</v>
      </c>
      <c r="D562" s="285">
        <v>3180</v>
      </c>
    </row>
    <row r="563" spans="1:6" s="108" customFormat="1" ht="25.5">
      <c r="A563" s="7" t="s">
        <v>1016</v>
      </c>
      <c r="B563" s="91" t="s">
        <v>487</v>
      </c>
      <c r="C563" s="7">
        <v>2012</v>
      </c>
      <c r="D563" s="285">
        <v>309</v>
      </c>
    </row>
    <row r="564" spans="1:6" s="108" customFormat="1" ht="25.5">
      <c r="A564" s="7" t="s">
        <v>1017</v>
      </c>
      <c r="B564" s="91" t="s">
        <v>240</v>
      </c>
      <c r="C564" s="7">
        <v>2013</v>
      </c>
      <c r="D564" s="285">
        <v>984</v>
      </c>
    </row>
    <row r="565" spans="1:6" s="108" customFormat="1" ht="25.5">
      <c r="A565" s="7" t="s">
        <v>1018</v>
      </c>
      <c r="B565" s="91" t="s">
        <v>242</v>
      </c>
      <c r="C565" s="7">
        <v>2014</v>
      </c>
      <c r="D565" s="285">
        <v>499</v>
      </c>
    </row>
    <row r="566" spans="1:6" s="108" customFormat="1" ht="25.5">
      <c r="A566" s="7" t="s">
        <v>1019</v>
      </c>
      <c r="B566" s="91" t="s">
        <v>244</v>
      </c>
      <c r="C566" s="7">
        <v>2014</v>
      </c>
      <c r="D566" s="285">
        <v>379</v>
      </c>
    </row>
    <row r="567" spans="1:6" s="108" customFormat="1" ht="25.5">
      <c r="A567" s="7" t="s">
        <v>1020</v>
      </c>
      <c r="B567" s="91" t="s">
        <v>245</v>
      </c>
      <c r="C567" s="7">
        <v>2014</v>
      </c>
      <c r="D567" s="285">
        <v>470</v>
      </c>
    </row>
    <row r="568" spans="1:6" s="108" customFormat="1" ht="25.5">
      <c r="A568" s="7" t="s">
        <v>1021</v>
      </c>
      <c r="B568" s="91" t="s">
        <v>489</v>
      </c>
      <c r="C568" s="7">
        <v>2015</v>
      </c>
      <c r="D568" s="285">
        <v>1555</v>
      </c>
    </row>
    <row r="569" spans="1:6" s="108" customFormat="1" ht="25.5">
      <c r="A569" s="7" t="s">
        <v>1022</v>
      </c>
      <c r="B569" s="91" t="s">
        <v>490</v>
      </c>
      <c r="C569" s="7">
        <v>2015</v>
      </c>
      <c r="D569" s="285">
        <v>400</v>
      </c>
    </row>
    <row r="570" spans="1:6" s="108" customFormat="1" ht="25.5">
      <c r="A570" s="7" t="s">
        <v>1023</v>
      </c>
      <c r="B570" s="91" t="s">
        <v>491</v>
      </c>
      <c r="C570" s="7">
        <v>2015</v>
      </c>
      <c r="D570" s="285">
        <v>1370</v>
      </c>
    </row>
    <row r="571" spans="1:6" s="108" customFormat="1" ht="25.5">
      <c r="A571" s="7" t="s">
        <v>1024</v>
      </c>
      <c r="B571" s="91" t="s">
        <v>491</v>
      </c>
      <c r="C571" s="7">
        <v>2015</v>
      </c>
      <c r="D571" s="285">
        <v>1370</v>
      </c>
    </row>
    <row r="572" spans="1:6" s="108" customFormat="1" ht="25.5">
      <c r="A572" s="7" t="s">
        <v>1025</v>
      </c>
      <c r="B572" s="91" t="s">
        <v>492</v>
      </c>
      <c r="C572" s="7">
        <v>2015</v>
      </c>
      <c r="D572" s="285">
        <v>565</v>
      </c>
    </row>
    <row r="573" spans="1:6" s="108" customFormat="1" ht="25.5">
      <c r="A573" s="7" t="s">
        <v>1026</v>
      </c>
      <c r="B573" s="91" t="s">
        <v>634</v>
      </c>
      <c r="C573" s="7">
        <v>2015</v>
      </c>
      <c r="D573" s="285">
        <v>923.73</v>
      </c>
    </row>
    <row r="574" spans="1:6" s="108" customFormat="1" ht="25.5">
      <c r="A574" s="7" t="s">
        <v>1027</v>
      </c>
      <c r="B574" s="91" t="s">
        <v>486</v>
      </c>
      <c r="C574" s="7">
        <v>2012</v>
      </c>
      <c r="D574" s="285">
        <v>249</v>
      </c>
    </row>
    <row r="575" spans="1:6" s="48" customFormat="1">
      <c r="A575" s="1"/>
      <c r="B575" s="93" t="s">
        <v>41</v>
      </c>
      <c r="C575" s="96"/>
      <c r="D575" s="279">
        <f>SUM(D542:D574)</f>
        <v>67938.28</v>
      </c>
      <c r="F575" s="40"/>
    </row>
    <row r="576" spans="1:6" s="2" customFormat="1" ht="12.75" customHeight="1">
      <c r="A576" s="544" t="s">
        <v>40</v>
      </c>
      <c r="B576" s="545"/>
      <c r="C576" s="545"/>
      <c r="D576" s="546"/>
      <c r="F576" s="27"/>
    </row>
    <row r="577" spans="1:4" s="108" customFormat="1">
      <c r="A577" s="7">
        <v>1</v>
      </c>
      <c r="B577" s="91" t="s">
        <v>247</v>
      </c>
      <c r="C577" s="7">
        <v>2012</v>
      </c>
      <c r="D577" s="285">
        <v>353</v>
      </c>
    </row>
    <row r="578" spans="1:4" s="108" customFormat="1">
      <c r="A578" s="7">
        <v>2</v>
      </c>
      <c r="B578" s="91" t="s">
        <v>248</v>
      </c>
      <c r="C578" s="7">
        <v>2012</v>
      </c>
      <c r="D578" s="285">
        <v>880</v>
      </c>
    </row>
    <row r="579" spans="1:4" s="108" customFormat="1">
      <c r="A579" s="7">
        <v>3</v>
      </c>
      <c r="B579" s="91" t="s">
        <v>249</v>
      </c>
      <c r="C579" s="7">
        <v>2013</v>
      </c>
      <c r="D579" s="285">
        <v>500</v>
      </c>
    </row>
    <row r="580" spans="1:4" s="108" customFormat="1">
      <c r="A580" s="7">
        <v>4</v>
      </c>
      <c r="B580" s="91" t="s">
        <v>241</v>
      </c>
      <c r="C580" s="7">
        <v>2013</v>
      </c>
      <c r="D580" s="285">
        <v>900</v>
      </c>
    </row>
    <row r="581" spans="1:4" s="108" customFormat="1">
      <c r="A581" s="7">
        <v>5</v>
      </c>
      <c r="B581" s="91" t="s">
        <v>250</v>
      </c>
      <c r="C581" s="7">
        <v>2013</v>
      </c>
      <c r="D581" s="285">
        <v>1463.7</v>
      </c>
    </row>
    <row r="582" spans="1:4" s="108" customFormat="1">
      <c r="A582" s="7">
        <v>6</v>
      </c>
      <c r="B582" s="91" t="s">
        <v>251</v>
      </c>
      <c r="C582" s="7">
        <v>2013</v>
      </c>
      <c r="D582" s="285">
        <v>850</v>
      </c>
    </row>
    <row r="583" spans="1:4" s="108" customFormat="1">
      <c r="A583" s="7">
        <v>7</v>
      </c>
      <c r="B583" s="91" t="s">
        <v>251</v>
      </c>
      <c r="C583" s="7">
        <v>2013</v>
      </c>
      <c r="D583" s="285">
        <v>850</v>
      </c>
    </row>
    <row r="584" spans="1:4" s="108" customFormat="1">
      <c r="A584" s="7">
        <v>8</v>
      </c>
      <c r="B584" s="91" t="s">
        <v>252</v>
      </c>
      <c r="C584" s="7">
        <v>2014</v>
      </c>
      <c r="D584" s="285">
        <v>2500</v>
      </c>
    </row>
    <row r="585" spans="1:4" s="108" customFormat="1">
      <c r="A585" s="7">
        <v>9</v>
      </c>
      <c r="B585" s="91" t="s">
        <v>243</v>
      </c>
      <c r="C585" s="7">
        <v>2014</v>
      </c>
      <c r="D585" s="285">
        <v>455</v>
      </c>
    </row>
    <row r="586" spans="1:4" s="108" customFormat="1">
      <c r="A586" s="7">
        <v>10</v>
      </c>
      <c r="B586" s="91" t="s">
        <v>253</v>
      </c>
      <c r="C586" s="7">
        <v>2014</v>
      </c>
      <c r="D586" s="285">
        <v>450</v>
      </c>
    </row>
    <row r="587" spans="1:4" s="108" customFormat="1">
      <c r="A587" s="7">
        <v>11</v>
      </c>
      <c r="B587" s="91" t="s">
        <v>254</v>
      </c>
      <c r="C587" s="7">
        <v>2014</v>
      </c>
      <c r="D587" s="285">
        <v>324.8</v>
      </c>
    </row>
    <row r="588" spans="1:4" s="108" customFormat="1">
      <c r="A588" s="7">
        <v>12</v>
      </c>
      <c r="B588" s="91" t="s">
        <v>255</v>
      </c>
      <c r="C588" s="7">
        <v>2014</v>
      </c>
      <c r="D588" s="285">
        <v>1860</v>
      </c>
    </row>
    <row r="589" spans="1:4" s="108" customFormat="1">
      <c r="A589" s="7">
        <v>13</v>
      </c>
      <c r="B589" s="91" t="s">
        <v>633</v>
      </c>
      <c r="C589" s="7">
        <v>2014</v>
      </c>
      <c r="D589" s="285">
        <v>1469.28</v>
      </c>
    </row>
    <row r="590" spans="1:4" s="108" customFormat="1">
      <c r="A590" s="7">
        <v>14</v>
      </c>
      <c r="B590" s="91" t="s">
        <v>633</v>
      </c>
      <c r="C590" s="7">
        <v>2014</v>
      </c>
      <c r="D590" s="285">
        <v>1469.28</v>
      </c>
    </row>
    <row r="591" spans="1:4" s="108" customFormat="1">
      <c r="A591" s="7">
        <v>15</v>
      </c>
      <c r="B591" s="91" t="s">
        <v>488</v>
      </c>
      <c r="C591" s="7">
        <v>2015</v>
      </c>
      <c r="D591" s="285">
        <v>1948.99</v>
      </c>
    </row>
    <row r="592" spans="1:4" s="108" customFormat="1">
      <c r="A592" s="7">
        <v>16</v>
      </c>
      <c r="B592" s="91" t="s">
        <v>493</v>
      </c>
      <c r="C592" s="7">
        <v>2015</v>
      </c>
      <c r="D592" s="285">
        <v>1070</v>
      </c>
    </row>
    <row r="593" spans="1:6" s="108" customFormat="1">
      <c r="A593" s="7">
        <v>17</v>
      </c>
      <c r="B593" s="91" t="s">
        <v>635</v>
      </c>
      <c r="C593" s="7">
        <v>2015</v>
      </c>
      <c r="D593" s="285">
        <v>322.26</v>
      </c>
    </row>
    <row r="594" spans="1:6" s="108" customFormat="1">
      <c r="A594" s="7">
        <v>18</v>
      </c>
      <c r="B594" s="91" t="s">
        <v>246</v>
      </c>
      <c r="C594" s="7">
        <v>2012</v>
      </c>
      <c r="D594" s="285">
        <v>3300</v>
      </c>
    </row>
    <row r="595" spans="1:6" s="48" customFormat="1">
      <c r="A595" s="1"/>
      <c r="B595" s="93" t="s">
        <v>41</v>
      </c>
      <c r="C595" s="96"/>
      <c r="D595" s="279">
        <f>SUM(D577:D594)</f>
        <v>20966.310000000001</v>
      </c>
    </row>
    <row r="596" spans="1:6" s="2" customFormat="1" ht="12.75" customHeight="1">
      <c r="A596" s="544" t="s">
        <v>69</v>
      </c>
      <c r="B596" s="545"/>
      <c r="C596" s="545"/>
      <c r="D596" s="546"/>
      <c r="F596" s="27"/>
    </row>
    <row r="597" spans="1:6" s="108" customFormat="1" ht="25.5">
      <c r="A597" s="7">
        <v>1</v>
      </c>
      <c r="B597" s="109" t="s">
        <v>256</v>
      </c>
      <c r="C597" s="106">
        <v>2012</v>
      </c>
      <c r="D597" s="285">
        <v>8950</v>
      </c>
    </row>
    <row r="598" spans="1:6" s="48" customFormat="1">
      <c r="A598" s="1"/>
      <c r="B598" s="93" t="s">
        <v>41</v>
      </c>
      <c r="C598" s="96"/>
      <c r="D598" s="279">
        <f>SUM(D597:D597)</f>
        <v>8950</v>
      </c>
    </row>
    <row r="602" spans="1:6">
      <c r="B602" s="146" t="s">
        <v>26</v>
      </c>
      <c r="C602" s="560">
        <f>SUM(D34+D52+D79+D104+D180+D253+D302+D316+D364+D398+D415+D431+D453+D493+D575)</f>
        <v>1049131.4700000002</v>
      </c>
      <c r="D602" s="560"/>
      <c r="E602" s="51">
        <f>SUM(D34,D52,D79,D104,D180,D253,D302,D316,D364,D398,D415,D431,D453,D493,D575)</f>
        <v>1049131.4700000002</v>
      </c>
      <c r="F602" s="119">
        <v>1049131.47</v>
      </c>
    </row>
    <row r="603" spans="1:6">
      <c r="B603" s="146" t="s">
        <v>27</v>
      </c>
      <c r="C603" s="566">
        <f>SUM(D39,D59,D90,D117,D236,D275,D305,D329,D382,D403,D422,D439,D459,D535,D595)</f>
        <v>702093.24000000011</v>
      </c>
      <c r="D603" s="567"/>
      <c r="E603" s="51">
        <f>SUM(D39,D59,D90,D117,D236,D275,D305,D329,D382,D403,D422,D439,D459,D535,D595)</f>
        <v>702093.24000000011</v>
      </c>
      <c r="F603" s="119">
        <v>702093.24</v>
      </c>
    </row>
    <row r="604" spans="1:6">
      <c r="B604" s="146" t="s">
        <v>28</v>
      </c>
      <c r="C604" s="560">
        <f>SUM(D42,D120,D241,D278,D406,D425,D539,D598)</f>
        <v>53291.6</v>
      </c>
      <c r="D604" s="560"/>
      <c r="E604" s="51">
        <f>SUM(D42,D120,D241,D278,D406,D425,D539,D598)</f>
        <v>53291.6</v>
      </c>
      <c r="F604" s="119">
        <v>53291.6</v>
      </c>
    </row>
    <row r="605" spans="1:6">
      <c r="D605" s="282"/>
    </row>
    <row r="606" spans="1:6">
      <c r="B606" s="146" t="s">
        <v>29</v>
      </c>
      <c r="C606" s="560">
        <f>SUM(C602:D604)</f>
        <v>1804516.3100000005</v>
      </c>
      <c r="D606" s="560"/>
    </row>
  </sheetData>
  <mergeCells count="58">
    <mergeCell ref="C603:D603"/>
    <mergeCell ref="A237:D237"/>
    <mergeCell ref="A35:D35"/>
    <mergeCell ref="C604:D604"/>
    <mergeCell ref="A460:D460"/>
    <mergeCell ref="A440:D440"/>
    <mergeCell ref="A441:D441"/>
    <mergeCell ref="A408:D408"/>
    <mergeCell ref="A596:D596"/>
    <mergeCell ref="A576:D576"/>
    <mergeCell ref="A494:D494"/>
    <mergeCell ref="A461:D461"/>
    <mergeCell ref="A454:D454"/>
    <mergeCell ref="A423:D423"/>
    <mergeCell ref="A536:D536"/>
    <mergeCell ref="A404:D404"/>
    <mergeCell ref="C606:D606"/>
    <mergeCell ref="A105:D105"/>
    <mergeCell ref="A40:D40"/>
    <mergeCell ref="A43:D43"/>
    <mergeCell ref="C602:D602"/>
    <mergeCell ref="A44:D44"/>
    <mergeCell ref="A60:D60"/>
    <mergeCell ref="A432:D432"/>
    <mergeCell ref="A122:D122"/>
    <mergeCell ref="A541:D541"/>
    <mergeCell ref="A121:D121"/>
    <mergeCell ref="A118:D118"/>
    <mergeCell ref="A540:D540"/>
    <mergeCell ref="A399:D399"/>
    <mergeCell ref="A426:D426"/>
    <mergeCell ref="A427:D427"/>
    <mergeCell ref="A1:D1"/>
    <mergeCell ref="A4:D4"/>
    <mergeCell ref="A91:D91"/>
    <mergeCell ref="A92:D92"/>
    <mergeCell ref="A61:D61"/>
    <mergeCell ref="A53:D53"/>
    <mergeCell ref="A5:D5"/>
    <mergeCell ref="A80:D80"/>
    <mergeCell ref="A181:D181"/>
    <mergeCell ref="A242:D242"/>
    <mergeCell ref="A254:D254"/>
    <mergeCell ref="A279:D279"/>
    <mergeCell ref="A307:D307"/>
    <mergeCell ref="A306:D306"/>
    <mergeCell ref="A303:D303"/>
    <mergeCell ref="A276:D276"/>
    <mergeCell ref="A331:D331"/>
    <mergeCell ref="A416:D416"/>
    <mergeCell ref="A407:D407"/>
    <mergeCell ref="A243:D243"/>
    <mergeCell ref="A365:D365"/>
    <mergeCell ref="A384:D384"/>
    <mergeCell ref="A317:D317"/>
    <mergeCell ref="A383:D383"/>
    <mergeCell ref="A330:D330"/>
    <mergeCell ref="A280:D280"/>
  </mergeCells>
  <phoneticPr fontId="0" type="noConversion"/>
  <printOptions horizontalCentered="1"/>
  <pageMargins left="0.59055118110236227" right="0" top="0.39370078740157483" bottom="0.19685039370078741" header="0.70866141732283472" footer="0.51181102362204722"/>
  <pageSetup paperSize="9" scale="77" orientation="portrait" r:id="rId1"/>
  <headerFooter alignWithMargins="0">
    <oddFooter>Strona &amp;P z &amp;N</oddFooter>
  </headerFooter>
  <rowBreaks count="6" manualBreakCount="6">
    <brk id="59" max="3" man="1"/>
    <brk id="278" max="3" man="1"/>
    <brk id="355" max="3" man="1"/>
    <brk id="431" max="3" man="1"/>
    <brk id="453" max="3" man="1"/>
    <brk id="535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0"/>
    <pageSetUpPr fitToPage="1"/>
  </sheetPr>
  <dimension ref="A1:BX40"/>
  <sheetViews>
    <sheetView topLeftCell="A16" zoomScaleNormal="100" zoomScaleSheetLayoutView="40" workbookViewId="0">
      <selection activeCell="E28" sqref="E28"/>
    </sheetView>
  </sheetViews>
  <sheetFormatPr defaultRowHeight="12.75"/>
  <cols>
    <col min="1" max="1" width="4.5703125" style="2" customWidth="1"/>
    <col min="2" max="2" width="14" style="37" customWidth="1"/>
    <col min="3" max="3" width="12.5703125" style="2" customWidth="1"/>
    <col min="4" max="4" width="20.7109375" style="4" bestFit="1" customWidth="1"/>
    <col min="5" max="5" width="10.5703125" style="48" bestFit="1" customWidth="1"/>
    <col min="6" max="6" width="19.42578125" style="2" customWidth="1"/>
    <col min="7" max="7" width="11.28515625" style="2" customWidth="1"/>
    <col min="8" max="8" width="10.28515625" style="2" customWidth="1"/>
    <col min="9" max="9" width="11.5703125" style="3" customWidth="1"/>
    <col min="10" max="10" width="6.5703125" style="3" customWidth="1"/>
    <col min="11" max="11" width="11.28515625" style="2" customWidth="1"/>
    <col min="12" max="12" width="12" style="5" customWidth="1"/>
    <col min="13" max="13" width="9.140625" style="2" customWidth="1"/>
    <col min="14" max="14" width="10.5703125" style="2" customWidth="1"/>
    <col min="15" max="15" width="16.5703125" style="482" customWidth="1"/>
    <col min="16" max="18" width="10.140625" style="38" customWidth="1"/>
    <col min="19" max="19" width="10.140625" style="121" customWidth="1"/>
    <col min="20" max="20" width="7.85546875" style="2" customWidth="1"/>
    <col min="21" max="21" width="7.42578125" style="2" customWidth="1"/>
    <col min="22" max="22" width="7.7109375" style="2" customWidth="1"/>
    <col min="23" max="23" width="7.42578125" style="2" customWidth="1"/>
    <col min="24" max="24" width="9.85546875" style="2" customWidth="1"/>
    <col min="25" max="25" width="23.28515625" style="27" bestFit="1" customWidth="1"/>
    <col min="26" max="26" width="11.140625" style="2" customWidth="1"/>
    <col min="27" max="27" width="9.140625" style="2"/>
    <col min="28" max="29" width="12.28515625" style="2" bestFit="1" customWidth="1"/>
    <col min="30" max="31" width="9.140625" style="2"/>
    <col min="32" max="16384" width="9.140625" style="27"/>
  </cols>
  <sheetData>
    <row r="1" spans="1:31" ht="13.5" thickBot="1">
      <c r="A1" s="61" t="s">
        <v>100</v>
      </c>
      <c r="B1" s="59"/>
      <c r="C1" s="57"/>
      <c r="D1" s="60"/>
      <c r="F1" s="57"/>
      <c r="G1" s="57"/>
      <c r="H1" s="57"/>
      <c r="I1" s="72"/>
      <c r="J1" s="56"/>
      <c r="K1" s="57"/>
      <c r="L1" s="58"/>
      <c r="M1" s="57"/>
      <c r="N1" s="57"/>
    </row>
    <row r="2" spans="1:31" ht="32.25" customHeight="1">
      <c r="A2" s="576" t="s">
        <v>98</v>
      </c>
      <c r="B2" s="577"/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  <c r="O2" s="578"/>
      <c r="P2" s="578"/>
      <c r="Q2" s="578"/>
      <c r="R2" s="578"/>
      <c r="S2" s="578"/>
      <c r="T2" s="578"/>
      <c r="U2" s="578"/>
      <c r="V2" s="578"/>
      <c r="W2" s="578"/>
      <c r="X2" s="579"/>
    </row>
    <row r="3" spans="1:31" ht="12.75" customHeight="1">
      <c r="A3" s="572" t="s">
        <v>56</v>
      </c>
      <c r="B3" s="571" t="s">
        <v>57</v>
      </c>
      <c r="C3" s="571" t="s">
        <v>58</v>
      </c>
      <c r="D3" s="571" t="s">
        <v>59</v>
      </c>
      <c r="E3" s="571" t="s">
        <v>60</v>
      </c>
      <c r="F3" s="571" t="s">
        <v>215</v>
      </c>
      <c r="G3" s="571" t="s">
        <v>31</v>
      </c>
      <c r="H3" s="571" t="s">
        <v>61</v>
      </c>
      <c r="I3" s="571" t="s">
        <v>49</v>
      </c>
      <c r="J3" s="571" t="s">
        <v>50</v>
      </c>
      <c r="K3" s="571" t="s">
        <v>51</v>
      </c>
      <c r="L3" s="571" t="s">
        <v>32</v>
      </c>
      <c r="M3" s="571" t="s">
        <v>53</v>
      </c>
      <c r="N3" s="571" t="s">
        <v>52</v>
      </c>
      <c r="O3" s="581" t="s">
        <v>216</v>
      </c>
      <c r="P3" s="571" t="s">
        <v>33</v>
      </c>
      <c r="Q3" s="571"/>
      <c r="R3" s="571" t="s">
        <v>34</v>
      </c>
      <c r="S3" s="571"/>
      <c r="T3" s="571" t="s">
        <v>217</v>
      </c>
      <c r="U3" s="571"/>
      <c r="V3" s="571"/>
      <c r="W3" s="571"/>
      <c r="X3" s="580" t="s">
        <v>218</v>
      </c>
    </row>
    <row r="4" spans="1:31" ht="12.75" customHeight="1">
      <c r="A4" s="572"/>
      <c r="B4" s="571"/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81"/>
      <c r="P4" s="571"/>
      <c r="Q4" s="571"/>
      <c r="R4" s="571"/>
      <c r="S4" s="571"/>
      <c r="T4" s="571"/>
      <c r="U4" s="571"/>
      <c r="V4" s="571"/>
      <c r="W4" s="571"/>
      <c r="X4" s="580"/>
    </row>
    <row r="5" spans="1:31" ht="23.25" customHeight="1">
      <c r="A5" s="572"/>
      <c r="B5" s="571"/>
      <c r="C5" s="571"/>
      <c r="D5" s="571"/>
      <c r="E5" s="571"/>
      <c r="F5" s="571"/>
      <c r="G5" s="571"/>
      <c r="H5" s="571"/>
      <c r="I5" s="571"/>
      <c r="J5" s="571"/>
      <c r="K5" s="571"/>
      <c r="L5" s="571"/>
      <c r="M5" s="571"/>
      <c r="N5" s="571"/>
      <c r="O5" s="581"/>
      <c r="P5" s="489" t="s">
        <v>62</v>
      </c>
      <c r="Q5" s="489" t="s">
        <v>63</v>
      </c>
      <c r="R5" s="489" t="s">
        <v>62</v>
      </c>
      <c r="S5" s="489" t="s">
        <v>63</v>
      </c>
      <c r="T5" s="489" t="s">
        <v>173</v>
      </c>
      <c r="U5" s="489" t="s">
        <v>219</v>
      </c>
      <c r="V5" s="489" t="s">
        <v>220</v>
      </c>
      <c r="W5" s="489" t="s">
        <v>221</v>
      </c>
      <c r="X5" s="580"/>
      <c r="Y5" s="152"/>
    </row>
    <row r="6" spans="1:31" ht="17.25" customHeight="1">
      <c r="A6" s="573" t="s">
        <v>1</v>
      </c>
      <c r="B6" s="574"/>
      <c r="C6" s="574"/>
      <c r="D6" s="574"/>
      <c r="E6" s="574"/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4"/>
      <c r="U6" s="574"/>
      <c r="V6" s="574"/>
      <c r="W6" s="574"/>
      <c r="X6" s="575"/>
      <c r="Y6" s="152"/>
    </row>
    <row r="7" spans="1:31" s="207" customFormat="1" ht="51">
      <c r="A7" s="513" t="s">
        <v>113</v>
      </c>
      <c r="B7" s="177" t="s">
        <v>213</v>
      </c>
      <c r="C7" s="177" t="s">
        <v>1742</v>
      </c>
      <c r="D7" s="177" t="s">
        <v>1682</v>
      </c>
      <c r="E7" s="177" t="s">
        <v>1683</v>
      </c>
      <c r="F7" s="212" t="s">
        <v>1684</v>
      </c>
      <c r="G7" s="177">
        <v>1.8</v>
      </c>
      <c r="H7" s="177">
        <v>2011</v>
      </c>
      <c r="I7" s="177" t="s">
        <v>1685</v>
      </c>
      <c r="J7" s="177">
        <v>5</v>
      </c>
      <c r="K7" s="436"/>
      <c r="L7" s="177" t="s">
        <v>126</v>
      </c>
      <c r="M7" s="457">
        <v>115937</v>
      </c>
      <c r="N7" s="177"/>
      <c r="O7" s="206">
        <v>29800</v>
      </c>
      <c r="P7" s="196" t="s">
        <v>1692</v>
      </c>
      <c r="Q7" s="196" t="s">
        <v>1693</v>
      </c>
      <c r="R7" s="196" t="s">
        <v>1692</v>
      </c>
      <c r="S7" s="196" t="s">
        <v>1693</v>
      </c>
      <c r="T7" s="193" t="s">
        <v>1093</v>
      </c>
      <c r="U7" s="193" t="s">
        <v>1093</v>
      </c>
      <c r="V7" s="193" t="s">
        <v>1093</v>
      </c>
      <c r="W7" s="193" t="s">
        <v>1093</v>
      </c>
      <c r="X7" s="514" t="s">
        <v>125</v>
      </c>
      <c r="Y7" s="510"/>
      <c r="Z7" s="195"/>
      <c r="AA7" s="194"/>
      <c r="AB7" s="194"/>
      <c r="AC7" s="194"/>
      <c r="AD7" s="194"/>
      <c r="AE7" s="194"/>
    </row>
    <row r="8" spans="1:31" s="207" customFormat="1">
      <c r="A8" s="513" t="s">
        <v>114</v>
      </c>
      <c r="B8" s="177" t="s">
        <v>1686</v>
      </c>
      <c r="C8" s="177" t="s">
        <v>1687</v>
      </c>
      <c r="D8" s="177" t="s">
        <v>1688</v>
      </c>
      <c r="E8" s="177" t="s">
        <v>1689</v>
      </c>
      <c r="F8" s="212" t="s">
        <v>1690</v>
      </c>
      <c r="G8" s="177">
        <v>1.9</v>
      </c>
      <c r="H8" s="177">
        <v>2006</v>
      </c>
      <c r="I8" s="177" t="s">
        <v>1691</v>
      </c>
      <c r="J8" s="177">
        <v>6</v>
      </c>
      <c r="K8" s="191">
        <v>821</v>
      </c>
      <c r="L8" s="436" t="s">
        <v>126</v>
      </c>
      <c r="M8" s="457">
        <v>251411</v>
      </c>
      <c r="N8" s="177"/>
      <c r="O8" s="206">
        <v>20000</v>
      </c>
      <c r="P8" s="196" t="s">
        <v>1694</v>
      </c>
      <c r="Q8" s="196" t="s">
        <v>1695</v>
      </c>
      <c r="R8" s="196" t="s">
        <v>1694</v>
      </c>
      <c r="S8" s="196" t="s">
        <v>1695</v>
      </c>
      <c r="T8" s="193" t="s">
        <v>1093</v>
      </c>
      <c r="U8" s="193" t="s">
        <v>1093</v>
      </c>
      <c r="V8" s="193" t="s">
        <v>1093</v>
      </c>
      <c r="W8" s="193" t="s">
        <v>1093</v>
      </c>
      <c r="X8" s="515" t="s">
        <v>145</v>
      </c>
      <c r="Y8" s="510"/>
      <c r="Z8" s="195"/>
      <c r="AA8" s="194"/>
      <c r="AB8" s="194"/>
      <c r="AC8" s="194"/>
      <c r="AD8" s="194"/>
      <c r="AE8" s="194"/>
    </row>
    <row r="9" spans="1:31" s="75" customFormat="1" ht="17.25" customHeight="1">
      <c r="A9" s="573" t="s">
        <v>5</v>
      </c>
      <c r="B9" s="574"/>
      <c r="C9" s="574"/>
      <c r="D9" s="574"/>
      <c r="E9" s="574"/>
      <c r="F9" s="574"/>
      <c r="G9" s="574"/>
      <c r="H9" s="574"/>
      <c r="I9" s="574"/>
      <c r="J9" s="574"/>
      <c r="K9" s="574"/>
      <c r="L9" s="574"/>
      <c r="M9" s="574"/>
      <c r="N9" s="574"/>
      <c r="O9" s="574"/>
      <c r="P9" s="574"/>
      <c r="Q9" s="574"/>
      <c r="R9" s="574"/>
      <c r="S9" s="574"/>
      <c r="T9" s="574"/>
      <c r="U9" s="574"/>
      <c r="V9" s="574"/>
      <c r="W9" s="574"/>
      <c r="X9" s="575"/>
      <c r="Y9" s="152"/>
      <c r="Z9" s="74"/>
      <c r="AA9" s="74"/>
      <c r="AB9" s="74"/>
      <c r="AC9" s="74"/>
      <c r="AD9" s="74"/>
      <c r="AE9" s="74"/>
    </row>
    <row r="10" spans="1:31" s="207" customFormat="1" ht="17.25" customHeight="1">
      <c r="A10" s="513" t="s">
        <v>113</v>
      </c>
      <c r="B10" s="177" t="s">
        <v>1403</v>
      </c>
      <c r="C10" s="177" t="s">
        <v>1404</v>
      </c>
      <c r="D10" s="177">
        <v>105106</v>
      </c>
      <c r="E10" s="177" t="s">
        <v>1405</v>
      </c>
      <c r="F10" s="177" t="s">
        <v>1406</v>
      </c>
      <c r="G10" s="177">
        <v>2120</v>
      </c>
      <c r="H10" s="177">
        <v>1971</v>
      </c>
      <c r="I10" s="177" t="s">
        <v>1407</v>
      </c>
      <c r="J10" s="177">
        <v>5</v>
      </c>
      <c r="K10" s="436"/>
      <c r="L10" s="177">
        <v>2500</v>
      </c>
      <c r="M10" s="177">
        <v>37946</v>
      </c>
      <c r="N10" s="436"/>
      <c r="O10" s="491"/>
      <c r="P10" s="196" t="s">
        <v>1413</v>
      </c>
      <c r="Q10" s="204" t="s">
        <v>1414</v>
      </c>
      <c r="R10" s="196"/>
      <c r="S10" s="206"/>
      <c r="T10" s="193" t="s">
        <v>1093</v>
      </c>
      <c r="U10" s="193" t="s">
        <v>1093</v>
      </c>
      <c r="V10" s="177"/>
      <c r="W10" s="177"/>
      <c r="X10" s="516" t="s">
        <v>126</v>
      </c>
      <c r="Y10" s="256"/>
      <c r="Z10" s="194"/>
      <c r="AA10" s="194"/>
      <c r="AB10" s="194"/>
      <c r="AC10" s="194"/>
      <c r="AD10" s="194"/>
      <c r="AE10" s="194"/>
    </row>
    <row r="11" spans="1:31" s="207" customFormat="1" ht="26.25" customHeight="1">
      <c r="A11" s="513" t="s">
        <v>114</v>
      </c>
      <c r="B11" s="177" t="s">
        <v>1403</v>
      </c>
      <c r="C11" s="177" t="s">
        <v>1408</v>
      </c>
      <c r="D11" s="177">
        <v>317520</v>
      </c>
      <c r="E11" s="177" t="s">
        <v>1409</v>
      </c>
      <c r="F11" s="177" t="s">
        <v>1406</v>
      </c>
      <c r="G11" s="177">
        <v>2120</v>
      </c>
      <c r="H11" s="177">
        <v>1979</v>
      </c>
      <c r="I11" s="177" t="s">
        <v>1410</v>
      </c>
      <c r="J11" s="177">
        <v>5</v>
      </c>
      <c r="K11" s="436"/>
      <c r="L11" s="177">
        <v>2500</v>
      </c>
      <c r="M11" s="177">
        <v>20594</v>
      </c>
      <c r="N11" s="436"/>
      <c r="O11" s="491"/>
      <c r="P11" s="196" t="s">
        <v>1413</v>
      </c>
      <c r="Q11" s="204" t="s">
        <v>1414</v>
      </c>
      <c r="R11" s="196"/>
      <c r="S11" s="204"/>
      <c r="T11" s="193" t="s">
        <v>1093</v>
      </c>
      <c r="U11" s="193" t="s">
        <v>1093</v>
      </c>
      <c r="V11" s="181"/>
      <c r="W11" s="181"/>
      <c r="X11" s="516" t="s">
        <v>126</v>
      </c>
      <c r="Y11" s="256"/>
      <c r="Z11" s="195"/>
      <c r="AA11" s="194"/>
      <c r="AB11" s="194"/>
      <c r="AC11" s="194"/>
      <c r="AD11" s="194"/>
      <c r="AE11" s="194"/>
    </row>
    <row r="12" spans="1:31" s="207" customFormat="1">
      <c r="A12" s="513" t="s">
        <v>115</v>
      </c>
      <c r="B12" s="177" t="s">
        <v>1403</v>
      </c>
      <c r="C12" s="177" t="s">
        <v>1408</v>
      </c>
      <c r="D12" s="177">
        <v>552058</v>
      </c>
      <c r="E12" s="177" t="s">
        <v>1411</v>
      </c>
      <c r="F12" s="177" t="s">
        <v>1406</v>
      </c>
      <c r="G12" s="177">
        <v>2120</v>
      </c>
      <c r="H12" s="177">
        <v>1991</v>
      </c>
      <c r="I12" s="177" t="s">
        <v>1412</v>
      </c>
      <c r="J12" s="177">
        <v>5</v>
      </c>
      <c r="K12" s="436"/>
      <c r="L12" s="177">
        <v>2500</v>
      </c>
      <c r="M12" s="177">
        <v>15169</v>
      </c>
      <c r="N12" s="436"/>
      <c r="O12" s="491"/>
      <c r="P12" s="196" t="s">
        <v>1413</v>
      </c>
      <c r="Q12" s="204" t="s">
        <v>1414</v>
      </c>
      <c r="R12" s="196"/>
      <c r="S12" s="206"/>
      <c r="T12" s="193" t="s">
        <v>1093</v>
      </c>
      <c r="U12" s="193" t="s">
        <v>1093</v>
      </c>
      <c r="V12" s="196"/>
      <c r="W12" s="196"/>
      <c r="X12" s="516" t="s">
        <v>126</v>
      </c>
      <c r="Y12" s="256"/>
      <c r="Z12" s="195"/>
      <c r="AA12" s="194"/>
      <c r="AB12" s="195"/>
      <c r="AC12" s="194"/>
      <c r="AD12" s="194"/>
      <c r="AE12" s="194"/>
    </row>
    <row r="13" spans="1:31" s="75" customFormat="1" ht="17.25" customHeight="1">
      <c r="A13" s="573" t="s">
        <v>99</v>
      </c>
      <c r="B13" s="574"/>
      <c r="C13" s="574"/>
      <c r="D13" s="574"/>
      <c r="E13" s="574"/>
      <c r="F13" s="574"/>
      <c r="G13" s="574"/>
      <c r="H13" s="574"/>
      <c r="I13" s="574"/>
      <c r="J13" s="574"/>
      <c r="K13" s="574"/>
      <c r="L13" s="574"/>
      <c r="M13" s="574"/>
      <c r="N13" s="574"/>
      <c r="O13" s="574"/>
      <c r="P13" s="574"/>
      <c r="Q13" s="574"/>
      <c r="R13" s="574"/>
      <c r="S13" s="574"/>
      <c r="T13" s="574"/>
      <c r="U13" s="574"/>
      <c r="V13" s="574"/>
      <c r="W13" s="574"/>
      <c r="X13" s="575"/>
      <c r="Y13" s="256"/>
      <c r="Z13" s="74"/>
      <c r="AA13" s="74"/>
      <c r="AB13" s="74"/>
      <c r="AC13" s="74"/>
      <c r="AD13" s="74"/>
      <c r="AE13" s="74"/>
    </row>
    <row r="14" spans="1:31" s="202" customFormat="1" ht="17.25" customHeight="1">
      <c r="A14" s="517" t="s">
        <v>113</v>
      </c>
      <c r="B14" s="7" t="s">
        <v>393</v>
      </c>
      <c r="C14" s="7" t="s">
        <v>394</v>
      </c>
      <c r="D14" s="7" t="s">
        <v>586</v>
      </c>
      <c r="E14" s="7" t="s">
        <v>395</v>
      </c>
      <c r="F14" s="7" t="s">
        <v>396</v>
      </c>
      <c r="G14" s="7">
        <v>2198</v>
      </c>
      <c r="H14" s="7">
        <v>2009</v>
      </c>
      <c r="I14" s="7" t="s">
        <v>397</v>
      </c>
      <c r="J14" s="7">
        <v>3</v>
      </c>
      <c r="K14" s="7">
        <v>750</v>
      </c>
      <c r="L14" s="7">
        <v>1199</v>
      </c>
      <c r="M14" s="7">
        <v>94999</v>
      </c>
      <c r="N14" s="7"/>
      <c r="O14" s="483"/>
      <c r="P14" s="489" t="s">
        <v>659</v>
      </c>
      <c r="Q14" s="489" t="s">
        <v>660</v>
      </c>
      <c r="R14" s="489"/>
      <c r="S14" s="489"/>
      <c r="T14" s="489" t="s">
        <v>1093</v>
      </c>
      <c r="U14" s="489" t="s">
        <v>1093</v>
      </c>
      <c r="V14" s="364"/>
      <c r="W14" s="489"/>
      <c r="X14" s="516" t="s">
        <v>126</v>
      </c>
      <c r="Y14" s="256"/>
      <c r="Z14" s="201"/>
      <c r="AA14" s="201"/>
      <c r="AB14" s="201"/>
      <c r="AC14" s="201"/>
      <c r="AD14" s="201"/>
      <c r="AE14" s="201"/>
    </row>
    <row r="15" spans="1:31" s="202" customFormat="1" ht="17.25" customHeight="1">
      <c r="A15" s="517" t="s">
        <v>114</v>
      </c>
      <c r="B15" s="7" t="s">
        <v>398</v>
      </c>
      <c r="C15" s="7" t="s">
        <v>399</v>
      </c>
      <c r="D15" s="7" t="s">
        <v>400</v>
      </c>
      <c r="E15" s="7" t="s">
        <v>401</v>
      </c>
      <c r="F15" s="7" t="s">
        <v>396</v>
      </c>
      <c r="G15" s="7">
        <v>1997</v>
      </c>
      <c r="H15" s="7">
        <v>2005</v>
      </c>
      <c r="I15" s="7" t="s">
        <v>402</v>
      </c>
      <c r="J15" s="7">
        <v>5</v>
      </c>
      <c r="K15" s="7">
        <v>715</v>
      </c>
      <c r="L15" s="7">
        <v>1970</v>
      </c>
      <c r="M15" s="7">
        <v>203383</v>
      </c>
      <c r="N15" s="7"/>
      <c r="O15" s="491"/>
      <c r="P15" s="489" t="s">
        <v>661</v>
      </c>
      <c r="Q15" s="489" t="s">
        <v>662</v>
      </c>
      <c r="R15" s="489"/>
      <c r="S15" s="489"/>
      <c r="T15" s="489" t="s">
        <v>1093</v>
      </c>
      <c r="U15" s="489" t="s">
        <v>1093</v>
      </c>
      <c r="V15" s="489"/>
      <c r="W15" s="489"/>
      <c r="X15" s="516" t="s">
        <v>126</v>
      </c>
      <c r="Y15" s="256"/>
      <c r="Z15" s="201"/>
      <c r="AA15" s="201"/>
      <c r="AB15" s="201"/>
      <c r="AC15" s="201"/>
      <c r="AD15" s="201"/>
      <c r="AE15" s="201"/>
    </row>
    <row r="16" spans="1:31" s="202" customFormat="1" ht="17.25" customHeight="1">
      <c r="A16" s="517" t="s">
        <v>115</v>
      </c>
      <c r="B16" s="7" t="s">
        <v>403</v>
      </c>
      <c r="C16" s="7"/>
      <c r="D16" s="7" t="s">
        <v>404</v>
      </c>
      <c r="E16" s="7" t="s">
        <v>405</v>
      </c>
      <c r="F16" s="7" t="s">
        <v>396</v>
      </c>
      <c r="G16" s="7">
        <v>2417</v>
      </c>
      <c r="H16" s="7">
        <v>2000</v>
      </c>
      <c r="I16" s="7" t="s">
        <v>406</v>
      </c>
      <c r="J16" s="7">
        <v>3</v>
      </c>
      <c r="K16" s="7">
        <v>3500</v>
      </c>
      <c r="L16" s="7">
        <v>2900</v>
      </c>
      <c r="M16" s="7">
        <v>242769</v>
      </c>
      <c r="N16" s="7"/>
      <c r="O16" s="491"/>
      <c r="P16" s="489" t="s">
        <v>663</v>
      </c>
      <c r="Q16" s="489" t="s">
        <v>664</v>
      </c>
      <c r="R16" s="489"/>
      <c r="S16" s="489"/>
      <c r="T16" s="489" t="s">
        <v>1093</v>
      </c>
      <c r="U16" s="489" t="s">
        <v>1093</v>
      </c>
      <c r="V16" s="489"/>
      <c r="W16" s="489"/>
      <c r="X16" s="516" t="s">
        <v>126</v>
      </c>
      <c r="Y16" s="256"/>
      <c r="Z16" s="205"/>
      <c r="AA16" s="201"/>
      <c r="AB16" s="201"/>
      <c r="AC16" s="205"/>
      <c r="AD16" s="201"/>
      <c r="AE16" s="201"/>
    </row>
    <row r="17" spans="1:76" s="202" customFormat="1" ht="17.25" customHeight="1">
      <c r="A17" s="517" t="s">
        <v>116</v>
      </c>
      <c r="B17" s="7" t="s">
        <v>407</v>
      </c>
      <c r="C17" s="7" t="s">
        <v>408</v>
      </c>
      <c r="D17" s="7" t="s">
        <v>409</v>
      </c>
      <c r="E17" s="7" t="s">
        <v>410</v>
      </c>
      <c r="F17" s="7" t="s">
        <v>396</v>
      </c>
      <c r="G17" s="7">
        <v>2463</v>
      </c>
      <c r="H17" s="7">
        <v>2003</v>
      </c>
      <c r="I17" s="7" t="s">
        <v>411</v>
      </c>
      <c r="J17" s="7">
        <v>3</v>
      </c>
      <c r="K17" s="7">
        <v>1373</v>
      </c>
      <c r="L17" s="7">
        <v>35000</v>
      </c>
      <c r="M17" s="7">
        <v>233432</v>
      </c>
      <c r="N17" s="7"/>
      <c r="O17" s="491"/>
      <c r="P17" s="489" t="s">
        <v>665</v>
      </c>
      <c r="Q17" s="489" t="s">
        <v>666</v>
      </c>
      <c r="R17" s="489"/>
      <c r="S17" s="489"/>
      <c r="T17" s="489" t="s">
        <v>1093</v>
      </c>
      <c r="U17" s="489" t="s">
        <v>1093</v>
      </c>
      <c r="V17" s="489"/>
      <c r="W17" s="489"/>
      <c r="X17" s="516" t="s">
        <v>126</v>
      </c>
      <c r="Y17" s="256"/>
      <c r="Z17" s="201"/>
      <c r="AA17" s="201"/>
      <c r="AB17" s="201"/>
      <c r="AC17" s="254"/>
      <c r="AD17" s="201"/>
      <c r="AE17" s="201"/>
    </row>
    <row r="18" spans="1:76" s="202" customFormat="1" ht="17.25" customHeight="1">
      <c r="A18" s="517" t="s">
        <v>117</v>
      </c>
      <c r="B18" s="7" t="s">
        <v>412</v>
      </c>
      <c r="C18" s="7" t="s">
        <v>413</v>
      </c>
      <c r="D18" s="7" t="s">
        <v>414</v>
      </c>
      <c r="E18" s="7" t="s">
        <v>415</v>
      </c>
      <c r="F18" s="7" t="s">
        <v>396</v>
      </c>
      <c r="G18" s="7">
        <v>5883</v>
      </c>
      <c r="H18" s="7">
        <v>2006</v>
      </c>
      <c r="I18" s="7" t="s">
        <v>416</v>
      </c>
      <c r="J18" s="7">
        <v>2</v>
      </c>
      <c r="K18" s="7"/>
      <c r="L18" s="7">
        <v>18000</v>
      </c>
      <c r="M18" s="7">
        <v>305664</v>
      </c>
      <c r="N18" s="7"/>
      <c r="O18" s="491"/>
      <c r="P18" s="489" t="s">
        <v>667</v>
      </c>
      <c r="Q18" s="489" t="s">
        <v>668</v>
      </c>
      <c r="R18" s="489"/>
      <c r="S18" s="489"/>
      <c r="T18" s="489" t="s">
        <v>1093</v>
      </c>
      <c r="U18" s="489" t="s">
        <v>1093</v>
      </c>
      <c r="V18" s="489"/>
      <c r="W18" s="489"/>
      <c r="X18" s="516" t="s">
        <v>126</v>
      </c>
      <c r="Y18" s="256"/>
      <c r="Z18" s="201"/>
      <c r="AA18" s="201"/>
      <c r="AB18" s="201"/>
      <c r="AC18" s="201"/>
      <c r="AD18" s="201"/>
      <c r="AE18" s="201"/>
    </row>
    <row r="19" spans="1:76" s="202" customFormat="1" ht="25.5">
      <c r="A19" s="517" t="s">
        <v>118</v>
      </c>
      <c r="B19" s="7" t="s">
        <v>435</v>
      </c>
      <c r="C19" s="7" t="s">
        <v>436</v>
      </c>
      <c r="D19" s="7" t="s">
        <v>437</v>
      </c>
      <c r="E19" s="7" t="s">
        <v>658</v>
      </c>
      <c r="F19" s="7" t="s">
        <v>438</v>
      </c>
      <c r="G19" s="7">
        <v>68.06</v>
      </c>
      <c r="H19" s="7">
        <v>2009</v>
      </c>
      <c r="I19" s="7"/>
      <c r="J19" s="7">
        <v>1</v>
      </c>
      <c r="K19" s="7"/>
      <c r="L19" s="7"/>
      <c r="M19" s="7">
        <v>6549</v>
      </c>
      <c r="N19" s="7"/>
      <c r="O19" s="491"/>
      <c r="P19" s="489" t="s">
        <v>669</v>
      </c>
      <c r="Q19" s="489" t="s">
        <v>670</v>
      </c>
      <c r="R19" s="7"/>
      <c r="S19" s="196"/>
      <c r="T19" s="489" t="s">
        <v>1093</v>
      </c>
      <c r="U19" s="489" t="s">
        <v>1093</v>
      </c>
      <c r="V19" s="196"/>
      <c r="W19" s="196"/>
      <c r="X19" s="516" t="s">
        <v>126</v>
      </c>
      <c r="Z19" s="201"/>
      <c r="AA19" s="201"/>
      <c r="AB19" s="201"/>
      <c r="AC19" s="201"/>
      <c r="AD19" s="201"/>
      <c r="AE19" s="201"/>
    </row>
    <row r="20" spans="1:76" s="202" customFormat="1" ht="51">
      <c r="A20" s="517" t="s">
        <v>119</v>
      </c>
      <c r="B20" s="7" t="s">
        <v>213</v>
      </c>
      <c r="C20" s="7" t="s">
        <v>1737</v>
      </c>
      <c r="D20" s="7" t="s">
        <v>513</v>
      </c>
      <c r="E20" s="505" t="s">
        <v>514</v>
      </c>
      <c r="F20" s="7"/>
      <c r="G20" s="7">
        <v>1798</v>
      </c>
      <c r="H20" s="7">
        <v>2015</v>
      </c>
      <c r="I20" s="7" t="s">
        <v>520</v>
      </c>
      <c r="J20" s="7">
        <v>5</v>
      </c>
      <c r="K20" s="7">
        <v>620</v>
      </c>
      <c r="L20" s="7"/>
      <c r="M20" s="7">
        <v>7543</v>
      </c>
      <c r="N20" s="7"/>
      <c r="O20" s="491">
        <v>69000</v>
      </c>
      <c r="P20" s="489" t="s">
        <v>671</v>
      </c>
      <c r="Q20" s="489" t="s">
        <v>672</v>
      </c>
      <c r="R20" s="489" t="s">
        <v>671</v>
      </c>
      <c r="S20" s="489" t="s">
        <v>672</v>
      </c>
      <c r="T20" s="489" t="s">
        <v>1093</v>
      </c>
      <c r="U20" s="489" t="s">
        <v>1093</v>
      </c>
      <c r="V20" s="253" t="s">
        <v>1093</v>
      </c>
      <c r="W20" s="253" t="s">
        <v>1093</v>
      </c>
      <c r="X20" s="516" t="s">
        <v>126</v>
      </c>
      <c r="Z20" s="201"/>
      <c r="AA20" s="201"/>
      <c r="AB20" s="201"/>
      <c r="AC20" s="201"/>
      <c r="AD20" s="201"/>
      <c r="AE20" s="201"/>
    </row>
    <row r="21" spans="1:76" s="202" customFormat="1" ht="17.25" customHeight="1">
      <c r="A21" s="517" t="s">
        <v>120</v>
      </c>
      <c r="B21" s="7" t="s">
        <v>515</v>
      </c>
      <c r="C21" s="7" t="s">
        <v>516</v>
      </c>
      <c r="D21" s="7" t="s">
        <v>517</v>
      </c>
      <c r="E21" s="7" t="s">
        <v>518</v>
      </c>
      <c r="F21" s="259" t="s">
        <v>519</v>
      </c>
      <c r="G21" s="7">
        <v>7698</v>
      </c>
      <c r="H21" s="7">
        <v>2015</v>
      </c>
      <c r="I21" s="7" t="s">
        <v>521</v>
      </c>
      <c r="J21" s="7">
        <v>3</v>
      </c>
      <c r="K21" s="7"/>
      <c r="L21" s="7"/>
      <c r="M21" s="7">
        <v>9845</v>
      </c>
      <c r="N21" s="7"/>
      <c r="O21" s="491"/>
      <c r="P21" s="489" t="s">
        <v>673</v>
      </c>
      <c r="Q21" s="489" t="s">
        <v>674</v>
      </c>
      <c r="R21" s="7"/>
      <c r="S21" s="196"/>
      <c r="T21" s="489" t="s">
        <v>1093</v>
      </c>
      <c r="U21" s="489" t="s">
        <v>1093</v>
      </c>
      <c r="V21" s="196"/>
      <c r="W21" s="196"/>
      <c r="X21" s="516" t="s">
        <v>126</v>
      </c>
      <c r="Z21" s="201"/>
      <c r="AA21" s="201"/>
      <c r="AB21" s="201"/>
      <c r="AC21" s="201"/>
      <c r="AD21" s="201"/>
      <c r="AE21" s="201"/>
    </row>
    <row r="22" spans="1:76" s="202" customFormat="1" ht="17.25" customHeight="1">
      <c r="A22" s="517" t="s">
        <v>121</v>
      </c>
      <c r="B22" s="7" t="s">
        <v>417</v>
      </c>
      <c r="C22" s="7" t="s">
        <v>418</v>
      </c>
      <c r="D22" s="7" t="s">
        <v>419</v>
      </c>
      <c r="E22" s="7" t="s">
        <v>420</v>
      </c>
      <c r="F22" s="7" t="s">
        <v>421</v>
      </c>
      <c r="G22" s="7"/>
      <c r="H22" s="7">
        <v>2005</v>
      </c>
      <c r="I22" s="7" t="s">
        <v>422</v>
      </c>
      <c r="J22" s="7"/>
      <c r="K22" s="7">
        <v>750</v>
      </c>
      <c r="L22" s="7">
        <v>750</v>
      </c>
      <c r="M22" s="7"/>
      <c r="N22" s="7"/>
      <c r="O22" s="491"/>
      <c r="P22" s="489" t="s">
        <v>675</v>
      </c>
      <c r="Q22" s="489" t="s">
        <v>676</v>
      </c>
      <c r="R22" s="7"/>
      <c r="S22" s="196"/>
      <c r="T22" s="489" t="s">
        <v>1093</v>
      </c>
      <c r="U22" s="489"/>
      <c r="V22" s="196"/>
      <c r="W22" s="196"/>
      <c r="X22" s="516" t="s">
        <v>126</v>
      </c>
      <c r="Y22" s="256"/>
      <c r="Z22" s="255"/>
      <c r="AA22" s="255"/>
      <c r="AB22" s="255"/>
      <c r="AC22" s="255"/>
      <c r="AD22" s="255"/>
      <c r="AE22" s="255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</row>
    <row r="23" spans="1:76" s="258" customFormat="1" ht="17.25" customHeight="1">
      <c r="A23" s="517" t="s">
        <v>122</v>
      </c>
      <c r="B23" s="7" t="s">
        <v>417</v>
      </c>
      <c r="C23" s="7" t="s">
        <v>418</v>
      </c>
      <c r="D23" s="7" t="s">
        <v>423</v>
      </c>
      <c r="E23" s="7" t="s">
        <v>424</v>
      </c>
      <c r="F23" s="7" t="s">
        <v>421</v>
      </c>
      <c r="G23" s="7"/>
      <c r="H23" s="7">
        <v>2006</v>
      </c>
      <c r="I23" s="7" t="s">
        <v>425</v>
      </c>
      <c r="J23" s="7"/>
      <c r="K23" s="7">
        <v>750</v>
      </c>
      <c r="L23" s="7">
        <v>600</v>
      </c>
      <c r="M23" s="7"/>
      <c r="N23" s="7"/>
      <c r="O23" s="491"/>
      <c r="P23" s="489" t="s">
        <v>675</v>
      </c>
      <c r="Q23" s="489" t="s">
        <v>676</v>
      </c>
      <c r="R23" s="7"/>
      <c r="S23" s="196"/>
      <c r="T23" s="489" t="s">
        <v>1093</v>
      </c>
      <c r="U23" s="489"/>
      <c r="V23" s="257"/>
      <c r="W23" s="257"/>
      <c r="X23" s="516" t="s">
        <v>126</v>
      </c>
      <c r="Y23" s="256"/>
      <c r="Z23" s="255"/>
      <c r="AA23" s="255"/>
      <c r="AB23" s="255"/>
      <c r="AC23" s="255"/>
      <c r="AD23" s="255"/>
      <c r="AE23" s="255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6"/>
      <c r="BI23" s="256"/>
      <c r="BJ23" s="256"/>
      <c r="BK23" s="256"/>
      <c r="BL23" s="256"/>
      <c r="BM23" s="256"/>
      <c r="BN23" s="256"/>
      <c r="BO23" s="256"/>
      <c r="BP23" s="256"/>
      <c r="BQ23" s="256"/>
      <c r="BR23" s="256"/>
      <c r="BS23" s="256"/>
      <c r="BT23" s="256"/>
      <c r="BU23" s="256"/>
      <c r="BV23" s="256"/>
      <c r="BW23" s="256"/>
      <c r="BX23" s="256"/>
    </row>
    <row r="24" spans="1:76" s="258" customFormat="1">
      <c r="A24" s="517" t="s">
        <v>123</v>
      </c>
      <c r="B24" s="7" t="s">
        <v>417</v>
      </c>
      <c r="C24" s="7" t="s">
        <v>426</v>
      </c>
      <c r="D24" s="7" t="s">
        <v>427</v>
      </c>
      <c r="E24" s="7" t="s">
        <v>428</v>
      </c>
      <c r="F24" s="7" t="s">
        <v>587</v>
      </c>
      <c r="G24" s="7"/>
      <c r="H24" s="7">
        <v>2004</v>
      </c>
      <c r="I24" s="7" t="s">
        <v>429</v>
      </c>
      <c r="J24" s="7"/>
      <c r="K24" s="7">
        <v>570</v>
      </c>
      <c r="L24" s="7">
        <v>570</v>
      </c>
      <c r="M24" s="7"/>
      <c r="N24" s="7"/>
      <c r="O24" s="491"/>
      <c r="P24" s="489" t="s">
        <v>675</v>
      </c>
      <c r="Q24" s="489" t="s">
        <v>676</v>
      </c>
      <c r="R24" s="7"/>
      <c r="S24" s="196"/>
      <c r="T24" s="489" t="s">
        <v>1093</v>
      </c>
      <c r="U24" s="489"/>
      <c r="V24" s="257"/>
      <c r="W24" s="257"/>
      <c r="X24" s="516" t="s">
        <v>126</v>
      </c>
      <c r="Y24" s="256"/>
      <c r="Z24" s="255"/>
      <c r="AA24" s="255"/>
      <c r="AB24" s="255"/>
      <c r="AC24" s="255"/>
      <c r="AD24" s="255"/>
      <c r="AE24" s="255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</row>
    <row r="25" spans="1:76" s="258" customFormat="1" ht="38.25">
      <c r="A25" s="517" t="s">
        <v>124</v>
      </c>
      <c r="B25" s="7" t="s">
        <v>430</v>
      </c>
      <c r="C25" s="7" t="s">
        <v>431</v>
      </c>
      <c r="D25" s="7"/>
      <c r="E25" s="7" t="s">
        <v>432</v>
      </c>
      <c r="F25" s="7" t="s">
        <v>433</v>
      </c>
      <c r="G25" s="7"/>
      <c r="H25" s="7">
        <v>2014</v>
      </c>
      <c r="I25" s="7" t="s">
        <v>434</v>
      </c>
      <c r="J25" s="7"/>
      <c r="K25" s="7">
        <v>1500</v>
      </c>
      <c r="L25" s="7">
        <v>1500</v>
      </c>
      <c r="M25" s="7"/>
      <c r="N25" s="7"/>
      <c r="O25" s="491"/>
      <c r="P25" s="489" t="s">
        <v>677</v>
      </c>
      <c r="Q25" s="489" t="s">
        <v>678</v>
      </c>
      <c r="R25" s="7"/>
      <c r="S25" s="196"/>
      <c r="T25" s="489" t="s">
        <v>1093</v>
      </c>
      <c r="U25" s="489"/>
      <c r="V25" s="257"/>
      <c r="W25" s="257"/>
      <c r="X25" s="516" t="s">
        <v>126</v>
      </c>
      <c r="Y25" s="256"/>
      <c r="Z25" s="255"/>
      <c r="AA25" s="255"/>
      <c r="AB25" s="255"/>
      <c r="AC25" s="255"/>
      <c r="AD25" s="255"/>
      <c r="AE25" s="255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</row>
    <row r="26" spans="1:76" s="75" customFormat="1" ht="17.25" customHeight="1">
      <c r="A26" s="573" t="s">
        <v>102</v>
      </c>
      <c r="B26" s="574"/>
      <c r="C26" s="574"/>
      <c r="D26" s="574"/>
      <c r="E26" s="574"/>
      <c r="F26" s="574"/>
      <c r="G26" s="574"/>
      <c r="H26" s="574"/>
      <c r="I26" s="574"/>
      <c r="J26" s="574"/>
      <c r="K26" s="574"/>
      <c r="L26" s="574"/>
      <c r="M26" s="574"/>
      <c r="N26" s="574"/>
      <c r="O26" s="574"/>
      <c r="P26" s="574"/>
      <c r="Q26" s="574"/>
      <c r="R26" s="574"/>
      <c r="S26" s="574"/>
      <c r="T26" s="574"/>
      <c r="U26" s="574"/>
      <c r="V26" s="574"/>
      <c r="W26" s="574"/>
      <c r="X26" s="575"/>
      <c r="Y26" s="152"/>
      <c r="Z26" s="117"/>
      <c r="AA26" s="117"/>
      <c r="AB26" s="117"/>
      <c r="AC26" s="117"/>
      <c r="AD26" s="117"/>
      <c r="AE26" s="117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  <c r="BW26" s="152"/>
      <c r="BX26" s="152"/>
    </row>
    <row r="27" spans="1:76" s="194" customFormat="1">
      <c r="A27" s="517" t="s">
        <v>113</v>
      </c>
      <c r="B27" s="511" t="s">
        <v>257</v>
      </c>
      <c r="C27" s="453" t="s">
        <v>636</v>
      </c>
      <c r="D27" s="511" t="s">
        <v>258</v>
      </c>
      <c r="E27" s="505" t="s">
        <v>637</v>
      </c>
      <c r="F27" s="7" t="s">
        <v>259</v>
      </c>
      <c r="G27" s="511" t="s">
        <v>638</v>
      </c>
      <c r="H27" s="453">
        <v>2013</v>
      </c>
      <c r="I27" s="512" t="s">
        <v>260</v>
      </c>
      <c r="J27" s="453">
        <v>5</v>
      </c>
      <c r="K27" s="453"/>
      <c r="L27" s="453"/>
      <c r="M27" s="453">
        <v>30037</v>
      </c>
      <c r="N27" s="453" t="s">
        <v>214</v>
      </c>
      <c r="O27" s="491">
        <v>22000</v>
      </c>
      <c r="P27" s="489" t="s">
        <v>1738</v>
      </c>
      <c r="Q27" s="489" t="s">
        <v>1739</v>
      </c>
      <c r="R27" s="489" t="s">
        <v>1738</v>
      </c>
      <c r="S27" s="489" t="s">
        <v>1739</v>
      </c>
      <c r="T27" s="521" t="s">
        <v>1093</v>
      </c>
      <c r="U27" s="521" t="s">
        <v>1093</v>
      </c>
      <c r="V27" s="521" t="s">
        <v>1093</v>
      </c>
      <c r="W27" s="521" t="s">
        <v>1093</v>
      </c>
      <c r="X27" s="516" t="s">
        <v>126</v>
      </c>
      <c r="Y27" s="207"/>
      <c r="Z27" s="195"/>
    </row>
    <row r="28" spans="1:76" s="194" customFormat="1" ht="51.75" thickBot="1">
      <c r="A28" s="518" t="s">
        <v>114</v>
      </c>
      <c r="B28" s="519" t="s">
        <v>261</v>
      </c>
      <c r="C28" s="519" t="s">
        <v>639</v>
      </c>
      <c r="D28" s="519" t="s">
        <v>262</v>
      </c>
      <c r="E28" s="525" t="s">
        <v>640</v>
      </c>
      <c r="F28" s="519" t="s">
        <v>263</v>
      </c>
      <c r="G28" s="519" t="s">
        <v>641</v>
      </c>
      <c r="H28" s="520">
        <v>2009</v>
      </c>
      <c r="I28" s="519" t="s">
        <v>264</v>
      </c>
      <c r="J28" s="520">
        <v>9</v>
      </c>
      <c r="K28" s="520">
        <v>930</v>
      </c>
      <c r="L28" s="520">
        <v>3000</v>
      </c>
      <c r="M28" s="520">
        <v>16130</v>
      </c>
      <c r="N28" s="519" t="s">
        <v>642</v>
      </c>
      <c r="O28" s="492">
        <v>45300</v>
      </c>
      <c r="P28" s="490" t="s">
        <v>1740</v>
      </c>
      <c r="Q28" s="490" t="s">
        <v>1741</v>
      </c>
      <c r="R28" s="490" t="s">
        <v>1740</v>
      </c>
      <c r="S28" s="490" t="s">
        <v>1741</v>
      </c>
      <c r="T28" s="522" t="s">
        <v>1093</v>
      </c>
      <c r="U28" s="522" t="s">
        <v>1093</v>
      </c>
      <c r="V28" s="522" t="s">
        <v>1093</v>
      </c>
      <c r="W28" s="522" t="s">
        <v>1093</v>
      </c>
      <c r="X28" s="516" t="s">
        <v>126</v>
      </c>
      <c r="Y28" s="207"/>
      <c r="Z28" s="195"/>
    </row>
    <row r="29" spans="1:76" s="75" customFormat="1">
      <c r="A29" s="74"/>
      <c r="B29" s="76"/>
      <c r="C29" s="74"/>
      <c r="D29" s="77"/>
      <c r="E29" s="83"/>
      <c r="F29" s="74"/>
      <c r="G29" s="74"/>
      <c r="H29" s="74"/>
      <c r="I29" s="78"/>
      <c r="J29" s="78"/>
      <c r="K29" s="74"/>
      <c r="L29" s="79"/>
      <c r="M29" s="74"/>
      <c r="N29" s="74"/>
      <c r="O29" s="484"/>
      <c r="P29" s="80"/>
      <c r="Q29" s="80"/>
      <c r="R29" s="80"/>
      <c r="S29" s="122"/>
      <c r="T29" s="74"/>
      <c r="U29" s="74"/>
      <c r="V29" s="74"/>
      <c r="W29" s="74"/>
      <c r="X29" s="74"/>
      <c r="Z29" s="74"/>
      <c r="AA29" s="74"/>
      <c r="AB29" s="74"/>
      <c r="AC29" s="74"/>
      <c r="AD29" s="74"/>
      <c r="AE29" s="74"/>
    </row>
    <row r="30" spans="1:76" s="75" customFormat="1">
      <c r="A30" s="74"/>
      <c r="B30" s="76"/>
      <c r="C30" s="74"/>
      <c r="D30" s="77"/>
      <c r="E30" s="83"/>
      <c r="F30" s="74"/>
      <c r="G30" s="74"/>
      <c r="H30" s="74"/>
      <c r="I30" s="78"/>
      <c r="J30" s="78"/>
      <c r="K30" s="74"/>
      <c r="L30" s="79"/>
      <c r="M30" s="74"/>
      <c r="N30" s="74"/>
      <c r="O30" s="484"/>
      <c r="P30" s="80"/>
      <c r="Q30" s="80"/>
      <c r="R30" s="80"/>
      <c r="S30" s="122"/>
      <c r="T30" s="74"/>
      <c r="U30" s="74"/>
      <c r="V30" s="74"/>
      <c r="W30" s="74"/>
      <c r="X30" s="74"/>
      <c r="Z30" s="74"/>
      <c r="AA30" s="74"/>
      <c r="AB30" s="74"/>
      <c r="AC30" s="74"/>
      <c r="AD30" s="74"/>
      <c r="AE30" s="74"/>
    </row>
    <row r="31" spans="1:76" s="75" customFormat="1">
      <c r="A31" s="74"/>
      <c r="B31" s="76"/>
      <c r="C31" s="74"/>
      <c r="D31" s="77"/>
      <c r="E31" s="83"/>
      <c r="F31" s="74"/>
      <c r="G31" s="74"/>
      <c r="H31" s="74"/>
      <c r="I31" s="78"/>
      <c r="J31" s="78"/>
      <c r="K31" s="74"/>
      <c r="L31" s="79"/>
      <c r="M31" s="74"/>
      <c r="N31" s="74"/>
      <c r="O31" s="484"/>
      <c r="P31" s="80"/>
      <c r="Q31" s="80"/>
      <c r="R31" s="80"/>
      <c r="S31" s="122"/>
      <c r="T31" s="74"/>
      <c r="U31" s="74"/>
      <c r="V31" s="74"/>
      <c r="W31" s="74"/>
      <c r="X31" s="74"/>
      <c r="Z31" s="74"/>
      <c r="AA31" s="74"/>
      <c r="AB31" s="74"/>
      <c r="AC31" s="74"/>
      <c r="AD31" s="74"/>
      <c r="AE31" s="74"/>
    </row>
    <row r="32" spans="1:76" s="75" customFormat="1">
      <c r="A32" s="74"/>
      <c r="B32" s="76"/>
      <c r="C32" s="74"/>
      <c r="D32" s="77"/>
      <c r="E32" s="83"/>
      <c r="F32" s="74"/>
      <c r="G32" s="74"/>
      <c r="H32" s="74"/>
      <c r="I32" s="78"/>
      <c r="J32" s="78"/>
      <c r="K32" s="74"/>
      <c r="L32" s="79"/>
      <c r="M32" s="74"/>
      <c r="N32" s="74"/>
      <c r="O32" s="484"/>
      <c r="P32" s="80"/>
      <c r="Q32" s="80"/>
      <c r="R32" s="80"/>
      <c r="S32" s="122"/>
      <c r="T32" s="74"/>
      <c r="U32" s="74"/>
      <c r="V32" s="74"/>
      <c r="W32" s="74"/>
      <c r="X32" s="74"/>
      <c r="Z32" s="74"/>
      <c r="AA32" s="74"/>
      <c r="AB32" s="74"/>
      <c r="AC32" s="74"/>
      <c r="AD32" s="74"/>
      <c r="AE32" s="74"/>
    </row>
    <row r="33" spans="1:31" s="75" customFormat="1">
      <c r="A33" s="74"/>
      <c r="B33" s="76"/>
      <c r="C33" s="74"/>
      <c r="D33" s="77"/>
      <c r="E33" s="83"/>
      <c r="F33" s="74"/>
      <c r="G33" s="74"/>
      <c r="H33" s="74"/>
      <c r="I33" s="78"/>
      <c r="J33" s="78"/>
      <c r="K33" s="74"/>
      <c r="L33" s="79"/>
      <c r="M33" s="74"/>
      <c r="N33" s="74"/>
      <c r="O33" s="484"/>
      <c r="P33" s="80"/>
      <c r="Q33" s="80"/>
      <c r="R33" s="80"/>
      <c r="S33" s="122"/>
      <c r="T33" s="74"/>
      <c r="U33" s="74"/>
      <c r="V33" s="74"/>
      <c r="W33" s="74"/>
      <c r="X33" s="74"/>
      <c r="Z33" s="74"/>
      <c r="AA33" s="74"/>
      <c r="AB33" s="74"/>
      <c r="AC33" s="74"/>
      <c r="AD33" s="74"/>
      <c r="AE33" s="74"/>
    </row>
    <row r="34" spans="1:31" s="75" customFormat="1">
      <c r="A34" s="74"/>
      <c r="B34" s="76"/>
      <c r="C34" s="74"/>
      <c r="D34" s="77"/>
      <c r="E34" s="83"/>
      <c r="F34" s="74"/>
      <c r="G34" s="74"/>
      <c r="H34" s="74"/>
      <c r="I34" s="78"/>
      <c r="J34" s="78"/>
      <c r="K34" s="74"/>
      <c r="L34" s="79"/>
      <c r="M34" s="74"/>
      <c r="N34" s="74"/>
      <c r="O34" s="484"/>
      <c r="P34" s="80"/>
      <c r="Q34" s="80"/>
      <c r="R34" s="80"/>
      <c r="S34" s="122"/>
      <c r="T34" s="74"/>
      <c r="U34" s="74"/>
      <c r="V34" s="74"/>
      <c r="W34" s="74"/>
      <c r="X34" s="74"/>
      <c r="Z34" s="74"/>
      <c r="AA34" s="74"/>
      <c r="AB34" s="74"/>
      <c r="AC34" s="74"/>
      <c r="AD34" s="74"/>
      <c r="AE34" s="74"/>
    </row>
    <row r="35" spans="1:31" s="75" customFormat="1">
      <c r="A35" s="74"/>
      <c r="B35" s="76"/>
      <c r="C35" s="74"/>
      <c r="D35" s="77"/>
      <c r="E35" s="83"/>
      <c r="F35" s="74"/>
      <c r="G35" s="74"/>
      <c r="H35" s="74"/>
      <c r="I35" s="78"/>
      <c r="J35" s="78"/>
      <c r="K35" s="74"/>
      <c r="L35" s="79"/>
      <c r="M35" s="74"/>
      <c r="N35" s="74"/>
      <c r="O35" s="484"/>
      <c r="P35" s="80"/>
      <c r="Q35" s="80"/>
      <c r="R35" s="80"/>
      <c r="S35" s="122"/>
      <c r="T35" s="74"/>
      <c r="U35" s="74"/>
      <c r="V35" s="74"/>
      <c r="W35" s="74"/>
      <c r="X35" s="74"/>
      <c r="Z35" s="74"/>
      <c r="AA35" s="74"/>
      <c r="AB35" s="74"/>
      <c r="AC35" s="74"/>
      <c r="AD35" s="74"/>
      <c r="AE35" s="74"/>
    </row>
    <row r="36" spans="1:31" s="75" customFormat="1">
      <c r="A36" s="74"/>
      <c r="B36" s="76"/>
      <c r="C36" s="74"/>
      <c r="D36" s="77"/>
      <c r="E36" s="83"/>
      <c r="F36" s="74"/>
      <c r="G36" s="74"/>
      <c r="H36" s="74"/>
      <c r="I36" s="78"/>
      <c r="J36" s="78"/>
      <c r="K36" s="74"/>
      <c r="L36" s="79"/>
      <c r="M36" s="74"/>
      <c r="N36" s="74"/>
      <c r="O36" s="484"/>
      <c r="P36" s="80"/>
      <c r="Q36" s="80"/>
      <c r="R36" s="80"/>
      <c r="S36" s="122"/>
      <c r="T36" s="74"/>
      <c r="U36" s="74"/>
      <c r="V36" s="74"/>
      <c r="W36" s="74"/>
      <c r="X36" s="74"/>
      <c r="Z36" s="74"/>
      <c r="AA36" s="74"/>
      <c r="AB36" s="74"/>
      <c r="AC36" s="74"/>
      <c r="AD36" s="74"/>
      <c r="AE36" s="74"/>
    </row>
    <row r="37" spans="1:31" s="75" customFormat="1">
      <c r="A37" s="74"/>
      <c r="B37" s="76"/>
      <c r="C37" s="74"/>
      <c r="D37" s="77"/>
      <c r="E37" s="83"/>
      <c r="F37" s="74"/>
      <c r="G37" s="74"/>
      <c r="H37" s="74"/>
      <c r="I37" s="78"/>
      <c r="J37" s="78"/>
      <c r="K37" s="74"/>
      <c r="L37" s="79"/>
      <c r="M37" s="74"/>
      <c r="N37" s="74"/>
      <c r="O37" s="484"/>
      <c r="P37" s="80"/>
      <c r="Q37" s="80"/>
      <c r="R37" s="80"/>
      <c r="S37" s="122"/>
      <c r="T37" s="74"/>
      <c r="U37" s="74"/>
      <c r="V37" s="74"/>
      <c r="W37" s="74"/>
      <c r="X37" s="74"/>
      <c r="Z37" s="74"/>
      <c r="AA37" s="74"/>
      <c r="AB37" s="74"/>
      <c r="AC37" s="74"/>
      <c r="AD37" s="74"/>
      <c r="AE37" s="74"/>
    </row>
    <row r="38" spans="1:31" s="75" customFormat="1">
      <c r="A38" s="74"/>
      <c r="B38" s="76"/>
      <c r="C38" s="74"/>
      <c r="D38" s="77"/>
      <c r="E38" s="83"/>
      <c r="F38" s="74"/>
      <c r="G38" s="74"/>
      <c r="H38" s="74"/>
      <c r="I38" s="78"/>
      <c r="J38" s="78"/>
      <c r="K38" s="74"/>
      <c r="L38" s="79"/>
      <c r="M38" s="74"/>
      <c r="N38" s="74"/>
      <c r="O38" s="484"/>
      <c r="P38" s="80"/>
      <c r="Q38" s="80"/>
      <c r="R38" s="80"/>
      <c r="S38" s="122"/>
      <c r="T38" s="74"/>
      <c r="U38" s="74"/>
      <c r="V38" s="74"/>
      <c r="W38" s="74"/>
      <c r="X38" s="74"/>
      <c r="Z38" s="74"/>
      <c r="AA38" s="74"/>
      <c r="AB38" s="74"/>
      <c r="AC38" s="74"/>
      <c r="AD38" s="74"/>
      <c r="AE38" s="74"/>
    </row>
    <row r="39" spans="1:31" s="75" customFormat="1">
      <c r="A39" s="74"/>
      <c r="B39" s="76"/>
      <c r="C39" s="74"/>
      <c r="D39" s="77"/>
      <c r="E39" s="83"/>
      <c r="F39" s="74"/>
      <c r="G39" s="74"/>
      <c r="H39" s="74"/>
      <c r="I39" s="78"/>
      <c r="J39" s="78"/>
      <c r="K39" s="74"/>
      <c r="L39" s="79"/>
      <c r="M39" s="74"/>
      <c r="N39" s="74"/>
      <c r="O39" s="484"/>
      <c r="P39" s="80"/>
      <c r="Q39" s="80"/>
      <c r="R39" s="80"/>
      <c r="S39" s="122"/>
      <c r="T39" s="74"/>
      <c r="U39" s="74"/>
      <c r="V39" s="74"/>
      <c r="W39" s="74"/>
      <c r="X39" s="74"/>
      <c r="Z39" s="74"/>
      <c r="AA39" s="74"/>
      <c r="AB39" s="74"/>
      <c r="AC39" s="74"/>
      <c r="AD39" s="74"/>
      <c r="AE39" s="74"/>
    </row>
    <row r="40" spans="1:31" s="75" customFormat="1">
      <c r="A40" s="74"/>
      <c r="B40" s="76"/>
      <c r="C40" s="74"/>
      <c r="D40" s="77"/>
      <c r="E40" s="83"/>
      <c r="F40" s="74"/>
      <c r="G40" s="74"/>
      <c r="H40" s="74"/>
      <c r="I40" s="78"/>
      <c r="J40" s="78"/>
      <c r="K40" s="74"/>
      <c r="L40" s="79"/>
      <c r="M40" s="74"/>
      <c r="N40" s="74"/>
      <c r="O40" s="484"/>
      <c r="P40" s="80"/>
      <c r="Q40" s="80"/>
      <c r="R40" s="80"/>
      <c r="S40" s="122"/>
      <c r="T40" s="74"/>
      <c r="U40" s="74"/>
      <c r="V40" s="74"/>
      <c r="W40" s="74"/>
      <c r="X40" s="74"/>
      <c r="Z40" s="74"/>
      <c r="AA40" s="74"/>
      <c r="AB40" s="74"/>
      <c r="AC40" s="74"/>
      <c r="AD40" s="74"/>
      <c r="AE40" s="74"/>
    </row>
  </sheetData>
  <mergeCells count="25">
    <mergeCell ref="A26:X26"/>
    <mergeCell ref="A13:X13"/>
    <mergeCell ref="A9:X9"/>
    <mergeCell ref="A6:X6"/>
    <mergeCell ref="A2:N2"/>
    <mergeCell ref="O2:X2"/>
    <mergeCell ref="F3:F5"/>
    <mergeCell ref="G3:G5"/>
    <mergeCell ref="H3:H5"/>
    <mergeCell ref="R3:S4"/>
    <mergeCell ref="X3:X5"/>
    <mergeCell ref="K3:K5"/>
    <mergeCell ref="L3:L5"/>
    <mergeCell ref="M3:M5"/>
    <mergeCell ref="N3:N5"/>
    <mergeCell ref="O3:O5"/>
    <mergeCell ref="P3:Q4"/>
    <mergeCell ref="T3:W4"/>
    <mergeCell ref="I3:I5"/>
    <mergeCell ref="J3:J5"/>
    <mergeCell ref="A3:A5"/>
    <mergeCell ref="B3:B5"/>
    <mergeCell ref="C3:C5"/>
    <mergeCell ref="D3:D5"/>
    <mergeCell ref="E3:E5"/>
  </mergeCells>
  <phoneticPr fontId="0" type="noConversion"/>
  <printOptions horizontalCentered="1"/>
  <pageMargins left="0" right="0" top="0.78740157480314965" bottom="0.39370078740157483" header="0.51181102362204722" footer="0.51181102362204722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21"/>
  <sheetViews>
    <sheetView view="pageBreakPreview" topLeftCell="A4" zoomScale="86" zoomScaleNormal="100" zoomScaleSheetLayoutView="86" workbookViewId="0">
      <selection activeCell="C11" sqref="C11"/>
    </sheetView>
  </sheetViews>
  <sheetFormatPr defaultRowHeight="12.75"/>
  <cols>
    <col min="1" max="1" width="5.85546875" style="10" customWidth="1"/>
    <col min="2" max="2" width="42.42578125" style="11" customWidth="1"/>
    <col min="3" max="3" width="20.140625" style="52" customWidth="1"/>
    <col min="4" max="4" width="20.28515625" style="52" customWidth="1"/>
    <col min="5" max="8" width="9.140625" style="53"/>
    <col min="9" max="9" width="11.7109375" style="53" bestFit="1" customWidth="1"/>
    <col min="10" max="16" width="9.140625" style="53"/>
    <col min="17" max="16384" width="9.140625" style="11"/>
  </cols>
  <sheetData>
    <row r="1" spans="1:16" s="8" customFormat="1" ht="15">
      <c r="A1" s="582" t="s">
        <v>106</v>
      </c>
      <c r="B1" s="582"/>
      <c r="C1" s="582"/>
      <c r="D1" s="582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pans="1:16" s="9" customFormat="1" ht="12.75" customHeight="1">
      <c r="A2" s="583" t="s">
        <v>30</v>
      </c>
      <c r="B2" s="583"/>
      <c r="C2" s="584"/>
      <c r="D2" s="584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</row>
    <row r="3" spans="1:16" s="28" customFormat="1" ht="25.5">
      <c r="A3" s="147" t="s">
        <v>56</v>
      </c>
      <c r="B3" s="147" t="s">
        <v>54</v>
      </c>
      <c r="C3" s="148" t="s">
        <v>36</v>
      </c>
      <c r="D3" s="148" t="s">
        <v>37</v>
      </c>
      <c r="E3" s="54"/>
      <c r="F3" s="54"/>
      <c r="G3" s="54"/>
      <c r="H3" s="54"/>
      <c r="I3" s="267"/>
      <c r="J3" s="54"/>
      <c r="K3" s="54"/>
      <c r="L3" s="54"/>
      <c r="M3" s="54"/>
      <c r="N3" s="54"/>
      <c r="O3" s="54"/>
      <c r="P3" s="54"/>
    </row>
    <row r="4" spans="1:16" s="240" customFormat="1" ht="26.25" customHeight="1">
      <c r="A4" s="181" t="s">
        <v>113</v>
      </c>
      <c r="B4" s="182" t="s">
        <v>0</v>
      </c>
      <c r="C4" s="184">
        <f>28834.6+3100887.21</f>
        <v>3129721.81</v>
      </c>
      <c r="D4" s="184">
        <v>10026.700000000001</v>
      </c>
      <c r="E4" s="239"/>
      <c r="F4" s="239"/>
      <c r="G4" s="239"/>
      <c r="H4" s="239"/>
      <c r="I4" s="266"/>
      <c r="J4" s="239"/>
      <c r="K4" s="239"/>
      <c r="L4" s="239"/>
      <c r="M4" s="239"/>
      <c r="N4" s="239"/>
      <c r="O4" s="239"/>
      <c r="P4" s="239"/>
    </row>
    <row r="5" spans="1:16" s="241" customFormat="1" ht="26.25" customHeight="1">
      <c r="A5" s="181" t="s">
        <v>114</v>
      </c>
      <c r="B5" s="182" t="s">
        <v>2</v>
      </c>
      <c r="C5" s="184">
        <f>2032888.62+20360.91</f>
        <v>2053249.53</v>
      </c>
      <c r="D5" s="184"/>
      <c r="E5" s="239"/>
      <c r="F5" s="239"/>
      <c r="G5" s="239"/>
      <c r="H5" s="239"/>
      <c r="I5" s="267"/>
      <c r="J5" s="239"/>
      <c r="K5" s="239"/>
      <c r="L5" s="239"/>
      <c r="M5" s="239"/>
      <c r="N5" s="239"/>
      <c r="O5" s="239"/>
      <c r="P5" s="239"/>
    </row>
    <row r="6" spans="1:16" s="240" customFormat="1" ht="26.25" customHeight="1">
      <c r="A6" s="181" t="s">
        <v>115</v>
      </c>
      <c r="B6" s="182" t="s">
        <v>105</v>
      </c>
      <c r="C6" s="184">
        <v>6722987.870000001</v>
      </c>
      <c r="D6" s="184"/>
      <c r="E6" s="271"/>
      <c r="F6" s="271"/>
      <c r="G6" s="239"/>
      <c r="H6" s="239"/>
      <c r="I6" s="267"/>
      <c r="J6" s="239"/>
      <c r="K6" s="239"/>
      <c r="L6" s="239"/>
      <c r="M6" s="239"/>
      <c r="N6" s="239"/>
      <c r="O6" s="239"/>
      <c r="P6" s="239"/>
    </row>
    <row r="7" spans="1:16" s="240" customFormat="1" ht="26.25" customHeight="1">
      <c r="A7" s="181" t="s">
        <v>116</v>
      </c>
      <c r="B7" s="182" t="s">
        <v>4</v>
      </c>
      <c r="C7" s="243">
        <f>60961+461587.75</f>
        <v>522548.75</v>
      </c>
      <c r="D7" s="356">
        <v>32978.160000000003</v>
      </c>
      <c r="E7" s="239"/>
      <c r="F7" s="239"/>
      <c r="G7" s="239"/>
      <c r="H7" s="239"/>
      <c r="I7" s="267"/>
      <c r="J7" s="239"/>
      <c r="K7" s="239"/>
      <c r="L7" s="239"/>
      <c r="M7" s="239"/>
      <c r="N7" s="239"/>
      <c r="O7" s="239"/>
      <c r="P7" s="239"/>
    </row>
    <row r="8" spans="1:16" s="242" customFormat="1" ht="26.25" customHeight="1">
      <c r="A8" s="181" t="s">
        <v>117</v>
      </c>
      <c r="B8" s="178" t="s">
        <v>7</v>
      </c>
      <c r="C8" s="184">
        <f>608684.32+3994</f>
        <v>612678.31999999995</v>
      </c>
      <c r="D8" s="184">
        <v>70467.22</v>
      </c>
      <c r="E8" s="44" t="s">
        <v>1183</v>
      </c>
      <c r="I8" s="267"/>
    </row>
    <row r="9" spans="1:16" s="240" customFormat="1" ht="26.25" customHeight="1">
      <c r="A9" s="181" t="s">
        <v>118</v>
      </c>
      <c r="B9" s="178" t="s">
        <v>9</v>
      </c>
      <c r="C9" s="243">
        <v>444033.4</v>
      </c>
      <c r="D9" s="184">
        <v>48078</v>
      </c>
      <c r="E9" s="239"/>
      <c r="F9" s="239"/>
      <c r="G9" s="239"/>
      <c r="H9" s="239"/>
      <c r="I9" s="266"/>
      <c r="J9" s="239"/>
      <c r="K9" s="239"/>
      <c r="L9" s="239"/>
      <c r="M9" s="239"/>
      <c r="N9" s="239"/>
      <c r="O9" s="239"/>
      <c r="P9" s="239"/>
    </row>
    <row r="10" spans="1:16" s="241" customFormat="1" ht="26.25" customHeight="1">
      <c r="A10" s="181" t="s">
        <v>119</v>
      </c>
      <c r="B10" s="178" t="s">
        <v>896</v>
      </c>
      <c r="C10" s="184">
        <v>74724.75</v>
      </c>
      <c r="D10" s="184"/>
      <c r="E10" s="239"/>
      <c r="F10" s="239"/>
      <c r="G10" s="239"/>
      <c r="H10" s="239"/>
      <c r="I10" s="266"/>
      <c r="J10" s="239"/>
      <c r="K10" s="239"/>
      <c r="L10" s="239"/>
      <c r="M10" s="239"/>
      <c r="N10" s="239"/>
      <c r="O10" s="239"/>
      <c r="P10" s="239"/>
    </row>
    <row r="11" spans="1:16" s="240" customFormat="1" ht="26.25" customHeight="1">
      <c r="A11" s="181" t="s">
        <v>120</v>
      </c>
      <c r="B11" s="178" t="s">
        <v>1071</v>
      </c>
      <c r="C11" s="243">
        <f>510.45+414837.1</f>
        <v>415347.55</v>
      </c>
      <c r="D11" s="184">
        <v>6604.27</v>
      </c>
      <c r="E11" s="239"/>
      <c r="F11" s="239"/>
      <c r="G11" s="239"/>
      <c r="H11" s="239"/>
      <c r="I11" s="265"/>
      <c r="J11" s="239"/>
      <c r="K11" s="239"/>
      <c r="L11" s="239"/>
      <c r="M11" s="239"/>
      <c r="N11" s="239"/>
      <c r="O11" s="239"/>
      <c r="P11" s="239"/>
    </row>
    <row r="12" spans="1:16" s="240" customFormat="1" ht="26.25" customHeight="1">
      <c r="A12" s="181" t="s">
        <v>121</v>
      </c>
      <c r="B12" s="182" t="s">
        <v>11</v>
      </c>
      <c r="C12" s="184">
        <v>989838.22</v>
      </c>
      <c r="D12" s="184">
        <v>655429.91</v>
      </c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</row>
    <row r="13" spans="1:16" s="240" customFormat="1" ht="26.25" customHeight="1">
      <c r="A13" s="181" t="s">
        <v>122</v>
      </c>
      <c r="B13" s="182" t="s">
        <v>13</v>
      </c>
      <c r="C13" s="187">
        <v>139250.29999999999</v>
      </c>
      <c r="D13" s="184">
        <v>1176.01</v>
      </c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</row>
    <row r="14" spans="1:16" s="240" customFormat="1" ht="26.25" customHeight="1">
      <c r="A14" s="181" t="s">
        <v>123</v>
      </c>
      <c r="B14" s="182" t="s">
        <v>15</v>
      </c>
      <c r="C14" s="187">
        <v>218286.03999999998</v>
      </c>
      <c r="D14" s="187">
        <v>12349.36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</row>
    <row r="15" spans="1:16" s="242" customFormat="1" ht="26.25" customHeight="1">
      <c r="A15" s="181" t="s">
        <v>124</v>
      </c>
      <c r="B15" s="182" t="s">
        <v>22</v>
      </c>
      <c r="C15" s="184">
        <f>12000+43764.61</f>
        <v>55764.61</v>
      </c>
      <c r="D15" s="184"/>
    </row>
    <row r="16" spans="1:16" s="244" customFormat="1" ht="26.25" customHeight="1">
      <c r="A16" s="181" t="s">
        <v>137</v>
      </c>
      <c r="B16" s="182" t="s">
        <v>24</v>
      </c>
      <c r="C16" s="304">
        <v>1234221.57</v>
      </c>
      <c r="D16" s="184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</row>
    <row r="17" spans="1:16" s="244" customFormat="1" ht="26.25" customHeight="1">
      <c r="A17" s="181" t="s">
        <v>138</v>
      </c>
      <c r="B17" s="183" t="s">
        <v>23</v>
      </c>
      <c r="C17" s="187">
        <v>744731.27</v>
      </c>
      <c r="D17" s="184">
        <v>81230.259999999995</v>
      </c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</row>
    <row r="18" spans="1:16" s="240" customFormat="1" ht="26.25" customHeight="1">
      <c r="A18" s="181" t="s">
        <v>139</v>
      </c>
      <c r="B18" s="182" t="s">
        <v>25</v>
      </c>
      <c r="C18" s="184">
        <v>613357.74</v>
      </c>
      <c r="D18" s="184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</row>
    <row r="19" spans="1:16" s="12" customFormat="1" ht="16.5" customHeight="1">
      <c r="A19" s="114"/>
      <c r="B19" s="149" t="s">
        <v>55</v>
      </c>
      <c r="C19" s="229">
        <f>SUM(C4:C18)</f>
        <v>17970741.73</v>
      </c>
      <c r="D19" s="229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</row>
    <row r="20" spans="1:16">
      <c r="A20" s="82"/>
      <c r="B20" s="81"/>
      <c r="C20" s="87">
        <v>17970741.73</v>
      </c>
      <c r="D20" s="87"/>
    </row>
    <row r="21" spans="1:16">
      <c r="B21" s="47"/>
    </row>
  </sheetData>
  <mergeCells count="2">
    <mergeCell ref="A1:D1"/>
    <mergeCell ref="A2:D2"/>
  </mergeCells>
  <phoneticPr fontId="8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1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Z69"/>
  <sheetViews>
    <sheetView topLeftCell="A55" zoomScaleNormal="100" workbookViewId="0">
      <selection activeCell="G65" activeCellId="8" sqref="G34 G45 G48 G51 G54 G58 A63:J63 G62 G65"/>
    </sheetView>
  </sheetViews>
  <sheetFormatPr defaultRowHeight="12.75"/>
  <cols>
    <col min="1" max="1" width="5" style="102" customWidth="1"/>
    <col min="2" max="2" width="45.85546875" style="101" customWidth="1"/>
    <col min="3" max="3" width="11.42578125" style="102" customWidth="1"/>
    <col min="4" max="4" width="11.5703125" style="102" customWidth="1"/>
    <col min="5" max="5" width="9.42578125" style="102" bestFit="1" customWidth="1"/>
    <col min="6" max="6" width="13.140625" style="85" customWidth="1"/>
    <col min="7" max="7" width="16.5703125" style="238" customWidth="1"/>
    <col min="8" max="8" width="19.7109375" style="164" customWidth="1"/>
    <col min="9" max="9" width="24.140625" style="85" bestFit="1" customWidth="1"/>
    <col min="10" max="10" width="27.7109375" style="101" customWidth="1"/>
    <col min="11" max="11" width="23.7109375" style="85" customWidth="1"/>
    <col min="12" max="16384" width="9.140625" style="85"/>
  </cols>
  <sheetData>
    <row r="1" spans="1:26">
      <c r="A1" s="585" t="s">
        <v>107</v>
      </c>
      <c r="B1" s="585"/>
      <c r="C1" s="585"/>
      <c r="D1" s="585"/>
      <c r="E1" s="585"/>
      <c r="F1" s="585"/>
      <c r="G1" s="585"/>
      <c r="H1" s="585"/>
      <c r="I1" s="585"/>
    </row>
    <row r="2" spans="1:26">
      <c r="A2" s="111"/>
      <c r="B2" s="110"/>
      <c r="C2" s="111"/>
      <c r="D2" s="111"/>
      <c r="E2" s="111"/>
      <c r="F2" s="110"/>
      <c r="G2" s="234"/>
      <c r="H2" s="160"/>
      <c r="I2" s="110"/>
    </row>
    <row r="3" spans="1:26" ht="89.25">
      <c r="A3" s="30" t="s">
        <v>43</v>
      </c>
      <c r="B3" s="36" t="s">
        <v>70</v>
      </c>
      <c r="C3" s="39" t="s">
        <v>71</v>
      </c>
      <c r="D3" s="39" t="s">
        <v>72</v>
      </c>
      <c r="E3" s="39" t="s">
        <v>65</v>
      </c>
      <c r="F3" s="39" t="s">
        <v>73</v>
      </c>
      <c r="G3" s="139" t="s">
        <v>74</v>
      </c>
      <c r="H3" s="161" t="s">
        <v>75</v>
      </c>
      <c r="I3" s="39" t="s">
        <v>76</v>
      </c>
      <c r="J3" s="39" t="s">
        <v>77</v>
      </c>
    </row>
    <row r="4" spans="1:26">
      <c r="A4" s="586" t="s">
        <v>1</v>
      </c>
      <c r="B4" s="556"/>
      <c r="C4" s="556"/>
      <c r="D4" s="556"/>
      <c r="E4" s="556"/>
      <c r="F4" s="556"/>
      <c r="G4" s="556"/>
      <c r="H4" s="556"/>
      <c r="I4" s="556"/>
      <c r="J4" s="556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</row>
    <row r="5" spans="1:26" s="88" customFormat="1">
      <c r="A5" s="99" t="s">
        <v>113</v>
      </c>
      <c r="B5" s="216" t="s">
        <v>1696</v>
      </c>
      <c r="C5" s="153"/>
      <c r="D5" s="153"/>
      <c r="E5" s="154">
        <v>1998</v>
      </c>
      <c r="F5" s="153"/>
      <c r="G5" s="220">
        <v>3234.59</v>
      </c>
      <c r="H5" s="162"/>
      <c r="I5" s="153"/>
      <c r="J5" s="221" t="s">
        <v>158</v>
      </c>
    </row>
    <row r="6" spans="1:26" s="88" customFormat="1">
      <c r="A6" s="99" t="s">
        <v>114</v>
      </c>
      <c r="B6" s="208" t="s">
        <v>1697</v>
      </c>
      <c r="C6" s="153"/>
      <c r="D6" s="153"/>
      <c r="E6" s="154">
        <v>1998</v>
      </c>
      <c r="F6" s="153"/>
      <c r="G6" s="220">
        <v>102547</v>
      </c>
      <c r="H6" s="162"/>
      <c r="I6" s="153"/>
      <c r="J6" s="221"/>
    </row>
    <row r="7" spans="1:26" s="88" customFormat="1">
      <c r="A7" s="99" t="s">
        <v>115</v>
      </c>
      <c r="B7" s="208" t="s">
        <v>1698</v>
      </c>
      <c r="C7" s="153"/>
      <c r="D7" s="153"/>
      <c r="E7" s="154">
        <v>1999</v>
      </c>
      <c r="F7" s="153"/>
      <c r="G7" s="220">
        <v>14215.82</v>
      </c>
      <c r="H7" s="162"/>
      <c r="I7" s="153"/>
      <c r="J7" s="221" t="s">
        <v>1681</v>
      </c>
    </row>
    <row r="8" spans="1:26" s="88" customFormat="1">
      <c r="A8" s="99" t="s">
        <v>116</v>
      </c>
      <c r="B8" s="208" t="s">
        <v>1699</v>
      </c>
      <c r="C8" s="153"/>
      <c r="D8" s="153"/>
      <c r="E8" s="154">
        <v>1999</v>
      </c>
      <c r="F8" s="153"/>
      <c r="G8" s="220">
        <v>14215.82</v>
      </c>
      <c r="H8" s="162"/>
      <c r="I8" s="153"/>
      <c r="J8" s="221" t="s">
        <v>1681</v>
      </c>
    </row>
    <row r="9" spans="1:26" s="88" customFormat="1">
      <c r="A9" s="99" t="s">
        <v>117</v>
      </c>
      <c r="B9" s="208" t="s">
        <v>1700</v>
      </c>
      <c r="C9" s="153"/>
      <c r="D9" s="153"/>
      <c r="E9" s="154">
        <v>1999</v>
      </c>
      <c r="F9" s="153"/>
      <c r="G9" s="220">
        <v>8236.16</v>
      </c>
      <c r="H9" s="162"/>
      <c r="I9" s="153"/>
      <c r="J9" s="221" t="s">
        <v>1701</v>
      </c>
    </row>
    <row r="10" spans="1:26" s="88" customFormat="1">
      <c r="A10" s="99" t="s">
        <v>118</v>
      </c>
      <c r="B10" s="208" t="s">
        <v>1700</v>
      </c>
      <c r="C10" s="153"/>
      <c r="D10" s="153"/>
      <c r="E10" s="154">
        <v>1999</v>
      </c>
      <c r="F10" s="153"/>
      <c r="G10" s="220">
        <v>8236.16</v>
      </c>
      <c r="H10" s="162"/>
      <c r="I10" s="153"/>
      <c r="J10" s="221" t="s">
        <v>1702</v>
      </c>
    </row>
    <row r="11" spans="1:26" s="88" customFormat="1">
      <c r="A11" s="99" t="s">
        <v>119</v>
      </c>
      <c r="B11" s="208" t="s">
        <v>1700</v>
      </c>
      <c r="C11" s="153"/>
      <c r="D11" s="153"/>
      <c r="E11" s="154">
        <v>1999</v>
      </c>
      <c r="F11" s="153"/>
      <c r="G11" s="220">
        <v>8236.16</v>
      </c>
      <c r="H11" s="162"/>
      <c r="I11" s="153"/>
      <c r="J11" s="221" t="s">
        <v>1702</v>
      </c>
    </row>
    <row r="12" spans="1:26" s="88" customFormat="1">
      <c r="A12" s="99" t="s">
        <v>120</v>
      </c>
      <c r="B12" s="208" t="s">
        <v>1703</v>
      </c>
      <c r="C12" s="153"/>
      <c r="D12" s="153"/>
      <c r="E12" s="154">
        <v>1999</v>
      </c>
      <c r="F12" s="153"/>
      <c r="G12" s="220">
        <v>6144.71</v>
      </c>
      <c r="H12" s="162"/>
      <c r="I12" s="153"/>
      <c r="J12" s="221" t="s">
        <v>1704</v>
      </c>
    </row>
    <row r="13" spans="1:26" s="88" customFormat="1">
      <c r="A13" s="99" t="s">
        <v>121</v>
      </c>
      <c r="B13" s="156" t="s">
        <v>1705</v>
      </c>
      <c r="C13" s="217"/>
      <c r="D13" s="217"/>
      <c r="E13" s="219">
        <v>2015</v>
      </c>
      <c r="F13" s="217"/>
      <c r="G13" s="226">
        <v>9157.5</v>
      </c>
      <c r="H13" s="217"/>
      <c r="I13" s="217"/>
      <c r="J13" s="221" t="s">
        <v>160</v>
      </c>
    </row>
    <row r="14" spans="1:26" s="88" customFormat="1">
      <c r="A14" s="99" t="s">
        <v>122</v>
      </c>
      <c r="B14" s="208" t="s">
        <v>1706</v>
      </c>
      <c r="C14" s="153"/>
      <c r="D14" s="153"/>
      <c r="E14" s="154">
        <v>2016</v>
      </c>
      <c r="F14" s="153"/>
      <c r="G14" s="220">
        <v>27825</v>
      </c>
      <c r="H14" s="162"/>
      <c r="I14" s="153"/>
      <c r="J14" s="221" t="s">
        <v>1707</v>
      </c>
      <c r="K14" s="120"/>
    </row>
    <row r="15" spans="1:26" s="88" customFormat="1">
      <c r="A15" s="99" t="s">
        <v>123</v>
      </c>
      <c r="B15" s="208" t="s">
        <v>1708</v>
      </c>
      <c r="C15" s="153"/>
      <c r="D15" s="153"/>
      <c r="E15" s="154">
        <v>2008</v>
      </c>
      <c r="F15" s="153"/>
      <c r="G15" s="220">
        <v>4800</v>
      </c>
      <c r="H15" s="162"/>
      <c r="I15" s="153"/>
      <c r="J15" s="221" t="s">
        <v>1709</v>
      </c>
    </row>
    <row r="16" spans="1:26" s="88" customFormat="1">
      <c r="A16" s="99" t="s">
        <v>124</v>
      </c>
      <c r="B16" s="208" t="s">
        <v>1710</v>
      </c>
      <c r="C16" s="153"/>
      <c r="D16" s="153"/>
      <c r="E16" s="154">
        <v>2008</v>
      </c>
      <c r="F16" s="153"/>
      <c r="G16" s="220">
        <v>7700.01</v>
      </c>
      <c r="H16" s="162"/>
      <c r="I16" s="153"/>
      <c r="J16" s="221" t="s">
        <v>1711</v>
      </c>
    </row>
    <row r="17" spans="1:10" s="88" customFormat="1">
      <c r="A17" s="99" t="s">
        <v>137</v>
      </c>
      <c r="B17" s="208" t="s">
        <v>1712</v>
      </c>
      <c r="C17" s="153"/>
      <c r="D17" s="153"/>
      <c r="E17" s="154">
        <v>2008</v>
      </c>
      <c r="F17" s="153"/>
      <c r="G17" s="220">
        <v>3862.02</v>
      </c>
      <c r="H17" s="162"/>
      <c r="I17" s="153"/>
      <c r="J17" s="221" t="s">
        <v>1713</v>
      </c>
    </row>
    <row r="18" spans="1:10" s="88" customFormat="1">
      <c r="A18" s="99" t="s">
        <v>138</v>
      </c>
      <c r="B18" s="208" t="s">
        <v>1712</v>
      </c>
      <c r="C18" s="153"/>
      <c r="D18" s="153"/>
      <c r="E18" s="154">
        <v>2008</v>
      </c>
      <c r="F18" s="153"/>
      <c r="G18" s="220">
        <v>8625.24</v>
      </c>
      <c r="H18" s="162"/>
      <c r="I18" s="153"/>
      <c r="J18" s="221" t="s">
        <v>1714</v>
      </c>
    </row>
    <row r="19" spans="1:10" s="88" customFormat="1">
      <c r="A19" s="99" t="s">
        <v>139</v>
      </c>
      <c r="B19" s="208" t="s">
        <v>1715</v>
      </c>
      <c r="C19" s="153"/>
      <c r="D19" s="153"/>
      <c r="E19" s="154">
        <v>2008</v>
      </c>
      <c r="F19" s="153"/>
      <c r="G19" s="220">
        <v>6955.15</v>
      </c>
      <c r="H19" s="162"/>
      <c r="I19" s="153"/>
      <c r="J19" s="221" t="s">
        <v>1709</v>
      </c>
    </row>
    <row r="20" spans="1:10" s="88" customFormat="1">
      <c r="A20" s="99" t="s">
        <v>1010</v>
      </c>
      <c r="B20" s="208" t="s">
        <v>1716</v>
      </c>
      <c r="C20" s="153"/>
      <c r="D20" s="153"/>
      <c r="E20" s="154">
        <v>2011</v>
      </c>
      <c r="F20" s="153"/>
      <c r="G20" s="220">
        <v>4995.57</v>
      </c>
      <c r="H20" s="162"/>
      <c r="I20" s="153"/>
      <c r="J20" s="221" t="s">
        <v>1717</v>
      </c>
    </row>
    <row r="21" spans="1:10" s="88" customFormat="1">
      <c r="A21" s="99" t="s">
        <v>1011</v>
      </c>
      <c r="B21" s="208" t="s">
        <v>1718</v>
      </c>
      <c r="C21" s="153"/>
      <c r="D21" s="153"/>
      <c r="E21" s="154">
        <v>2007</v>
      </c>
      <c r="F21" s="153"/>
      <c r="G21" s="220">
        <v>25000</v>
      </c>
      <c r="H21" s="162"/>
      <c r="I21" s="153"/>
      <c r="J21" s="221" t="s">
        <v>1717</v>
      </c>
    </row>
    <row r="22" spans="1:10" s="88" customFormat="1">
      <c r="A22" s="99" t="s">
        <v>1012</v>
      </c>
      <c r="B22" s="208" t="s">
        <v>1719</v>
      </c>
      <c r="C22" s="153"/>
      <c r="D22" s="153"/>
      <c r="E22" s="154">
        <v>2012</v>
      </c>
      <c r="F22" s="153"/>
      <c r="G22" s="220">
        <v>23725.96</v>
      </c>
      <c r="H22" s="162"/>
      <c r="I22" s="153"/>
      <c r="J22" s="221" t="s">
        <v>1720</v>
      </c>
    </row>
    <row r="23" spans="1:10" s="88" customFormat="1">
      <c r="A23" s="99" t="s">
        <v>1013</v>
      </c>
      <c r="B23" s="208" t="s">
        <v>1721</v>
      </c>
      <c r="C23" s="153"/>
      <c r="D23" s="153"/>
      <c r="E23" s="154">
        <v>2010</v>
      </c>
      <c r="F23" s="153"/>
      <c r="G23" s="220">
        <v>12712.4</v>
      </c>
      <c r="H23" s="162"/>
      <c r="I23" s="153"/>
      <c r="J23" s="221"/>
    </row>
    <row r="24" spans="1:10" s="88" customFormat="1">
      <c r="A24" s="99" t="s">
        <v>1014</v>
      </c>
      <c r="B24" s="208" t="s">
        <v>1722</v>
      </c>
      <c r="C24" s="153"/>
      <c r="D24" s="153"/>
      <c r="E24" s="154">
        <v>2016</v>
      </c>
      <c r="F24" s="153"/>
      <c r="G24" s="220">
        <v>33690.93</v>
      </c>
      <c r="H24" s="162"/>
      <c r="I24" s="153"/>
      <c r="J24" s="221"/>
    </row>
    <row r="25" spans="1:10" s="88" customFormat="1">
      <c r="A25" s="99" t="s">
        <v>1015</v>
      </c>
      <c r="B25" s="208" t="s">
        <v>1723</v>
      </c>
      <c r="C25" s="153"/>
      <c r="D25" s="153"/>
      <c r="E25" s="154">
        <v>2016</v>
      </c>
      <c r="F25" s="153"/>
      <c r="G25" s="220">
        <v>9021.39</v>
      </c>
      <c r="H25" s="162"/>
      <c r="I25" s="153"/>
      <c r="J25" s="221" t="s">
        <v>1724</v>
      </c>
    </row>
    <row r="26" spans="1:10" s="88" customFormat="1">
      <c r="A26" s="99" t="s">
        <v>1016</v>
      </c>
      <c r="B26" s="208" t="s">
        <v>1725</v>
      </c>
      <c r="C26" s="153"/>
      <c r="D26" s="153"/>
      <c r="E26" s="154">
        <v>2007</v>
      </c>
      <c r="F26" s="153"/>
      <c r="G26" s="220">
        <v>3187.5</v>
      </c>
      <c r="H26" s="162"/>
      <c r="I26" s="153"/>
      <c r="J26" s="221"/>
    </row>
    <row r="27" spans="1:10" s="88" customFormat="1">
      <c r="A27" s="99" t="s">
        <v>1017</v>
      </c>
      <c r="B27" s="208" t="s">
        <v>1725</v>
      </c>
      <c r="C27" s="153"/>
      <c r="D27" s="153"/>
      <c r="E27" s="154">
        <v>2007</v>
      </c>
      <c r="F27" s="153"/>
      <c r="G27" s="220">
        <v>3568.5</v>
      </c>
      <c r="H27" s="162"/>
      <c r="I27" s="153"/>
      <c r="J27" s="221"/>
    </row>
    <row r="28" spans="1:10" s="88" customFormat="1">
      <c r="A28" s="99" t="s">
        <v>1018</v>
      </c>
      <c r="B28" s="208" t="s">
        <v>1726</v>
      </c>
      <c r="C28" s="153"/>
      <c r="D28" s="153"/>
      <c r="E28" s="154">
        <v>1999</v>
      </c>
      <c r="F28" s="153"/>
      <c r="G28" s="220">
        <v>3747.48</v>
      </c>
      <c r="H28" s="162"/>
      <c r="I28" s="153"/>
      <c r="J28" s="221"/>
    </row>
    <row r="29" spans="1:10" s="88" customFormat="1">
      <c r="A29" s="99" t="s">
        <v>1019</v>
      </c>
      <c r="B29" s="208" t="s">
        <v>1727</v>
      </c>
      <c r="C29" s="153"/>
      <c r="D29" s="153"/>
      <c r="E29" s="154">
        <v>2010</v>
      </c>
      <c r="F29" s="153"/>
      <c r="G29" s="220">
        <v>3997</v>
      </c>
      <c r="H29" s="162"/>
      <c r="I29" s="153"/>
      <c r="J29" s="221"/>
    </row>
    <row r="30" spans="1:10" s="88" customFormat="1">
      <c r="A30" s="99" t="s">
        <v>1020</v>
      </c>
      <c r="B30" s="208" t="s">
        <v>460</v>
      </c>
      <c r="C30" s="153"/>
      <c r="D30" s="153"/>
      <c r="E30" s="154">
        <v>2010</v>
      </c>
      <c r="F30" s="153"/>
      <c r="G30" s="220">
        <v>7347</v>
      </c>
      <c r="H30" s="162"/>
      <c r="I30" s="153"/>
      <c r="J30" s="221"/>
    </row>
    <row r="31" spans="1:10" s="88" customFormat="1">
      <c r="A31" s="99" t="s">
        <v>1021</v>
      </c>
      <c r="B31" s="208" t="s">
        <v>460</v>
      </c>
      <c r="C31" s="153"/>
      <c r="D31" s="153"/>
      <c r="E31" s="155">
        <v>2010</v>
      </c>
      <c r="F31" s="153"/>
      <c r="G31" s="220">
        <v>5000</v>
      </c>
      <c r="H31" s="162"/>
      <c r="I31" s="153"/>
      <c r="J31" s="221" t="s">
        <v>1728</v>
      </c>
    </row>
    <row r="32" spans="1:10" s="88" customFormat="1">
      <c r="A32" s="99" t="s">
        <v>1022</v>
      </c>
      <c r="B32" s="156" t="s">
        <v>1729</v>
      </c>
      <c r="C32" s="230"/>
      <c r="D32" s="221"/>
      <c r="E32" s="157">
        <v>2011</v>
      </c>
      <c r="F32" s="406"/>
      <c r="G32" s="226">
        <v>6999</v>
      </c>
      <c r="H32" s="218"/>
      <c r="I32" s="218"/>
      <c r="J32" s="222" t="s">
        <v>1717</v>
      </c>
    </row>
    <row r="33" spans="1:26" s="120" customFormat="1">
      <c r="A33" s="99" t="s">
        <v>1023</v>
      </c>
      <c r="B33" s="156" t="s">
        <v>1730</v>
      </c>
      <c r="C33" s="231"/>
      <c r="D33" s="231"/>
      <c r="E33" s="157">
        <v>2016</v>
      </c>
      <c r="F33" s="406"/>
      <c r="G33" s="226">
        <v>7999</v>
      </c>
      <c r="H33" s="268"/>
      <c r="I33" s="268"/>
      <c r="J33" s="222" t="s">
        <v>1731</v>
      </c>
    </row>
    <row r="34" spans="1:26" s="26" customFormat="1">
      <c r="A34" s="587" t="s">
        <v>41</v>
      </c>
      <c r="B34" s="588"/>
      <c r="C34" s="588"/>
      <c r="D34" s="588"/>
      <c r="E34" s="588"/>
      <c r="F34" s="588"/>
      <c r="G34" s="235">
        <f>SUM(G5:G33)</f>
        <v>384983.07000000007</v>
      </c>
      <c r="H34" s="163"/>
      <c r="I34" s="158"/>
      <c r="J34" s="159"/>
      <c r="K34" s="100"/>
    </row>
    <row r="35" spans="1:26">
      <c r="A35" s="586" t="s">
        <v>3</v>
      </c>
      <c r="B35" s="556"/>
      <c r="C35" s="556"/>
      <c r="D35" s="556"/>
      <c r="E35" s="556"/>
      <c r="F35" s="556"/>
      <c r="G35" s="556"/>
      <c r="H35" s="556"/>
      <c r="I35" s="556"/>
      <c r="J35" s="556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4"/>
      <c r="X35" s="84"/>
      <c r="Y35" s="84"/>
      <c r="Z35" s="84"/>
    </row>
    <row r="36" spans="1:26" s="88" customFormat="1">
      <c r="A36" s="228" t="s">
        <v>113</v>
      </c>
      <c r="B36" s="315" t="s">
        <v>460</v>
      </c>
      <c r="C36" s="316"/>
      <c r="D36" s="317"/>
      <c r="E36" s="318"/>
      <c r="F36" s="407"/>
      <c r="G36" s="320">
        <v>12574.34</v>
      </c>
      <c r="H36" s="319"/>
      <c r="I36" s="321" t="s">
        <v>126</v>
      </c>
      <c r="J36" s="319" t="s">
        <v>461</v>
      </c>
      <c r="K36" s="13"/>
    </row>
    <row r="37" spans="1:26" s="88" customFormat="1">
      <c r="A37" s="228" t="s">
        <v>114</v>
      </c>
      <c r="B37" s="322" t="s">
        <v>313</v>
      </c>
      <c r="C37" s="323"/>
      <c r="D37" s="323"/>
      <c r="E37" s="324"/>
      <c r="F37" s="408"/>
      <c r="G37" s="325">
        <v>9394</v>
      </c>
      <c r="H37" s="324"/>
      <c r="I37" s="326" t="s">
        <v>126</v>
      </c>
      <c r="J37" s="324" t="s">
        <v>314</v>
      </c>
    </row>
    <row r="38" spans="1:26" s="88" customFormat="1">
      <c r="A38" s="228" t="s">
        <v>115</v>
      </c>
      <c r="B38" s="327" t="s">
        <v>315</v>
      </c>
      <c r="C38" s="328"/>
      <c r="D38" s="329"/>
      <c r="E38" s="330"/>
      <c r="F38" s="409"/>
      <c r="G38" s="331">
        <v>6795.4</v>
      </c>
      <c r="H38" s="330"/>
      <c r="I38" s="332" t="s">
        <v>126</v>
      </c>
      <c r="J38" s="330" t="s">
        <v>316</v>
      </c>
    </row>
    <row r="39" spans="1:26" s="88" customFormat="1">
      <c r="A39" s="228" t="s">
        <v>116</v>
      </c>
      <c r="B39" s="333" t="s">
        <v>317</v>
      </c>
      <c r="C39" s="334"/>
      <c r="D39" s="335"/>
      <c r="E39" s="324"/>
      <c r="F39" s="408"/>
      <c r="G39" s="336">
        <v>68481.41</v>
      </c>
      <c r="H39" s="324"/>
      <c r="I39" s="326" t="s">
        <v>126</v>
      </c>
      <c r="J39" s="324" t="s">
        <v>111</v>
      </c>
    </row>
    <row r="40" spans="1:26" s="88" customFormat="1">
      <c r="A40" s="228" t="s">
        <v>117</v>
      </c>
      <c r="B40" s="333" t="s">
        <v>318</v>
      </c>
      <c r="C40" s="337"/>
      <c r="D40" s="337"/>
      <c r="E40" s="330"/>
      <c r="F40" s="409"/>
      <c r="G40" s="331">
        <v>33518.589999999997</v>
      </c>
      <c r="H40" s="330"/>
      <c r="I40" s="332" t="s">
        <v>126</v>
      </c>
      <c r="J40" s="324" t="s">
        <v>111</v>
      </c>
    </row>
    <row r="41" spans="1:26" s="88" customFormat="1">
      <c r="A41" s="228" t="s">
        <v>118</v>
      </c>
      <c r="B41" s="333" t="s">
        <v>319</v>
      </c>
      <c r="C41" s="334"/>
      <c r="D41" s="334"/>
      <c r="E41" s="324"/>
      <c r="F41" s="408"/>
      <c r="G41" s="336">
        <v>45247.42</v>
      </c>
      <c r="H41" s="324"/>
      <c r="I41" s="326" t="s">
        <v>126</v>
      </c>
      <c r="J41" s="324" t="s">
        <v>320</v>
      </c>
    </row>
    <row r="42" spans="1:26" s="88" customFormat="1">
      <c r="A42" s="228" t="s">
        <v>119</v>
      </c>
      <c r="B42" s="322" t="s">
        <v>321</v>
      </c>
      <c r="C42" s="338"/>
      <c r="D42" s="338"/>
      <c r="E42" s="330"/>
      <c r="F42" s="409"/>
      <c r="G42" s="331">
        <v>94491.38</v>
      </c>
      <c r="H42" s="330"/>
      <c r="I42" s="332" t="s">
        <v>126</v>
      </c>
      <c r="J42" s="330" t="s">
        <v>111</v>
      </c>
    </row>
    <row r="43" spans="1:26" s="88" customFormat="1">
      <c r="A43" s="228" t="s">
        <v>120</v>
      </c>
      <c r="B43" s="322" t="s">
        <v>322</v>
      </c>
      <c r="C43" s="338"/>
      <c r="D43" s="338"/>
      <c r="E43" s="324"/>
      <c r="F43" s="408"/>
      <c r="G43" s="336">
        <v>4762.68</v>
      </c>
      <c r="H43" s="324"/>
      <c r="I43" s="326" t="s">
        <v>126</v>
      </c>
      <c r="J43" s="324" t="s">
        <v>111</v>
      </c>
    </row>
    <row r="44" spans="1:26" s="88" customFormat="1">
      <c r="A44" s="228" t="s">
        <v>121</v>
      </c>
      <c r="B44" s="322" t="s">
        <v>462</v>
      </c>
      <c r="C44" s="339"/>
      <c r="D44" s="340"/>
      <c r="E44" s="190"/>
      <c r="F44" s="410"/>
      <c r="G44" s="330">
        <v>6602.47</v>
      </c>
      <c r="H44" s="190"/>
      <c r="I44" s="330" t="s">
        <v>646</v>
      </c>
      <c r="J44" s="330" t="s">
        <v>647</v>
      </c>
    </row>
    <row r="45" spans="1:26" s="26" customFormat="1">
      <c r="A45" s="587" t="s">
        <v>41</v>
      </c>
      <c r="B45" s="588"/>
      <c r="C45" s="588"/>
      <c r="D45" s="588"/>
      <c r="E45" s="588"/>
      <c r="F45" s="588"/>
      <c r="G45" s="235">
        <f>SUM(G36:G44)</f>
        <v>281867.68999999994</v>
      </c>
      <c r="H45" s="163"/>
      <c r="I45" s="158"/>
      <c r="J45" s="159"/>
      <c r="K45" s="100"/>
    </row>
    <row r="46" spans="1:26">
      <c r="A46" s="586" t="s">
        <v>6</v>
      </c>
      <c r="B46" s="556"/>
      <c r="C46" s="556"/>
      <c r="D46" s="556"/>
      <c r="E46" s="556"/>
      <c r="F46" s="556"/>
      <c r="G46" s="556"/>
      <c r="H46" s="556"/>
      <c r="I46" s="556"/>
      <c r="J46" s="556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</row>
    <row r="47" spans="1:26" s="26" customFormat="1" ht="89.25">
      <c r="A47" s="382" t="s">
        <v>113</v>
      </c>
      <c r="B47" s="361" t="s">
        <v>961</v>
      </c>
      <c r="C47" s="357"/>
      <c r="D47" s="362" t="s">
        <v>962</v>
      </c>
      <c r="E47" s="359">
        <v>2011</v>
      </c>
      <c r="F47" s="411" t="s">
        <v>963</v>
      </c>
      <c r="G47" s="435">
        <v>60961</v>
      </c>
      <c r="H47" s="358"/>
      <c r="I47" s="358"/>
      <c r="J47" s="358"/>
    </row>
    <row r="48" spans="1:26" s="26" customFormat="1">
      <c r="A48" s="587" t="s">
        <v>41</v>
      </c>
      <c r="B48" s="588"/>
      <c r="C48" s="588"/>
      <c r="D48" s="588"/>
      <c r="E48" s="588"/>
      <c r="F48" s="588"/>
      <c r="G48" s="235">
        <f>SUM(G47:G47)</f>
        <v>60961</v>
      </c>
      <c r="H48" s="163"/>
      <c r="I48" s="158"/>
      <c r="J48" s="159"/>
      <c r="K48" s="100"/>
    </row>
    <row r="49" spans="1:26">
      <c r="A49" s="586" t="s">
        <v>8</v>
      </c>
      <c r="B49" s="556"/>
      <c r="C49" s="556"/>
      <c r="D49" s="556"/>
      <c r="E49" s="556"/>
      <c r="F49" s="556"/>
      <c r="G49" s="556"/>
      <c r="H49" s="556"/>
      <c r="I49" s="556"/>
      <c r="J49" s="556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</row>
    <row r="50" spans="1:26" s="26" customFormat="1">
      <c r="A50" s="228" t="s">
        <v>113</v>
      </c>
      <c r="B50" s="344" t="s">
        <v>869</v>
      </c>
      <c r="C50" s="363" t="s">
        <v>870</v>
      </c>
      <c r="D50" s="299"/>
      <c r="E50" s="360" t="s">
        <v>871</v>
      </c>
      <c r="F50" s="412"/>
      <c r="G50" s="137">
        <v>44489.599999999999</v>
      </c>
      <c r="H50" s="137"/>
      <c r="I50" s="137" t="s">
        <v>126</v>
      </c>
      <c r="J50" s="137"/>
    </row>
    <row r="51" spans="1:26" s="26" customFormat="1">
      <c r="A51" s="587" t="s">
        <v>41</v>
      </c>
      <c r="B51" s="588"/>
      <c r="C51" s="588"/>
      <c r="D51" s="588"/>
      <c r="E51" s="588"/>
      <c r="F51" s="588"/>
      <c r="G51" s="235">
        <f>SUM(G50:G50)</f>
        <v>44489.599999999999</v>
      </c>
      <c r="H51" s="163"/>
      <c r="I51" s="158"/>
      <c r="J51" s="159"/>
      <c r="K51" s="100"/>
    </row>
    <row r="52" spans="1:26">
      <c r="A52" s="586" t="s">
        <v>10</v>
      </c>
      <c r="B52" s="556"/>
      <c r="C52" s="556"/>
      <c r="D52" s="556"/>
      <c r="E52" s="556"/>
      <c r="F52" s="556"/>
      <c r="G52" s="556"/>
      <c r="H52" s="556"/>
      <c r="I52" s="556"/>
      <c r="J52" s="556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</row>
    <row r="53" spans="1:26" s="26" customFormat="1" ht="25.5">
      <c r="A53" s="228" t="s">
        <v>113</v>
      </c>
      <c r="B53" s="344" t="s">
        <v>762</v>
      </c>
      <c r="C53" s="345"/>
      <c r="D53" s="299"/>
      <c r="E53" s="346">
        <v>2013</v>
      </c>
      <c r="F53" s="399" t="s">
        <v>763</v>
      </c>
      <c r="G53" s="137">
        <v>26000</v>
      </c>
      <c r="H53" s="137" t="s">
        <v>144</v>
      </c>
      <c r="I53" s="137" t="s">
        <v>764</v>
      </c>
      <c r="J53" s="137" t="s">
        <v>765</v>
      </c>
      <c r="K53" s="13"/>
    </row>
    <row r="54" spans="1:26" s="26" customFormat="1">
      <c r="A54" s="587" t="s">
        <v>41</v>
      </c>
      <c r="B54" s="588"/>
      <c r="C54" s="588"/>
      <c r="D54" s="588"/>
      <c r="E54" s="588"/>
      <c r="F54" s="588"/>
      <c r="G54" s="235">
        <f>SUM(G53:G53)</f>
        <v>26000</v>
      </c>
      <c r="H54" s="163"/>
      <c r="I54" s="158"/>
      <c r="J54" s="159"/>
      <c r="K54" s="100"/>
    </row>
    <row r="55" spans="1:26" s="26" customFormat="1" ht="12" customHeight="1">
      <c r="A55" s="586" t="s">
        <v>12</v>
      </c>
      <c r="B55" s="556"/>
      <c r="C55" s="556"/>
      <c r="D55" s="556"/>
      <c r="E55" s="556"/>
      <c r="F55" s="556"/>
      <c r="G55" s="556"/>
      <c r="H55" s="556"/>
      <c r="I55" s="556"/>
      <c r="J55" s="556"/>
      <c r="K55" s="100"/>
    </row>
    <row r="56" spans="1:26" s="13" customFormat="1" ht="25.5">
      <c r="A56" s="228" t="s">
        <v>113</v>
      </c>
      <c r="B56" s="344" t="s">
        <v>618</v>
      </c>
      <c r="C56" s="298" t="s">
        <v>619</v>
      </c>
      <c r="D56" s="299"/>
      <c r="E56" s="150">
        <v>2015</v>
      </c>
      <c r="F56" s="399" t="s">
        <v>620</v>
      </c>
      <c r="G56" s="137">
        <v>100737</v>
      </c>
      <c r="H56" s="137"/>
      <c r="I56" s="137"/>
      <c r="J56" s="137" t="s">
        <v>621</v>
      </c>
      <c r="K56" s="199"/>
    </row>
    <row r="57" spans="1:26" s="13" customFormat="1" ht="25.5">
      <c r="A57" s="228" t="s">
        <v>114</v>
      </c>
      <c r="B57" s="354" t="s">
        <v>622</v>
      </c>
      <c r="C57" s="300" t="s">
        <v>623</v>
      </c>
      <c r="D57" s="232" t="s">
        <v>624</v>
      </c>
      <c r="E57" s="301">
        <v>2014</v>
      </c>
      <c r="F57" s="413" t="s">
        <v>625</v>
      </c>
      <c r="G57" s="227">
        <v>73554</v>
      </c>
      <c r="H57" s="227"/>
      <c r="I57" s="227"/>
      <c r="J57" s="137" t="s">
        <v>621</v>
      </c>
      <c r="K57" s="198"/>
    </row>
    <row r="58" spans="1:26" s="26" customFormat="1">
      <c r="A58" s="587" t="s">
        <v>41</v>
      </c>
      <c r="B58" s="588"/>
      <c r="C58" s="588"/>
      <c r="D58" s="588"/>
      <c r="E58" s="588"/>
      <c r="F58" s="588"/>
      <c r="G58" s="235">
        <f>SUM(G56:G57)</f>
        <v>174291</v>
      </c>
      <c r="H58" s="163"/>
      <c r="I58" s="158"/>
      <c r="J58" s="159"/>
      <c r="K58" s="100"/>
    </row>
    <row r="59" spans="1:26" s="26" customFormat="1" ht="12" customHeight="1">
      <c r="A59" s="586" t="s">
        <v>16</v>
      </c>
      <c r="B59" s="556"/>
      <c r="C59" s="556"/>
      <c r="D59" s="556"/>
      <c r="E59" s="556"/>
      <c r="F59" s="556"/>
      <c r="G59" s="556"/>
      <c r="H59" s="556"/>
      <c r="I59" s="556"/>
      <c r="J59" s="556"/>
      <c r="K59" s="100"/>
    </row>
    <row r="60" spans="1:26" s="13" customFormat="1">
      <c r="A60" s="228" t="s">
        <v>113</v>
      </c>
      <c r="B60" s="344" t="s">
        <v>893</v>
      </c>
      <c r="C60" s="345"/>
      <c r="D60" s="299"/>
      <c r="E60" s="150">
        <v>2009</v>
      </c>
      <c r="F60" s="412"/>
      <c r="G60" s="137">
        <v>14600</v>
      </c>
      <c r="H60" s="137"/>
      <c r="I60" s="137"/>
      <c r="J60" s="137"/>
      <c r="K60" s="199"/>
    </row>
    <row r="61" spans="1:26" s="13" customFormat="1">
      <c r="A61" s="228" t="s">
        <v>114</v>
      </c>
      <c r="B61" s="354" t="s">
        <v>894</v>
      </c>
      <c r="C61" s="355"/>
      <c r="D61" s="232" t="s">
        <v>895</v>
      </c>
      <c r="E61" s="301">
        <v>2015</v>
      </c>
      <c r="F61" s="414"/>
      <c r="G61" s="227">
        <v>23965.5</v>
      </c>
      <c r="H61" s="227"/>
      <c r="I61" s="227"/>
      <c r="J61" s="227"/>
      <c r="K61" s="198"/>
    </row>
    <row r="62" spans="1:26" s="26" customFormat="1">
      <c r="A62" s="587" t="s">
        <v>41</v>
      </c>
      <c r="B62" s="588"/>
      <c r="C62" s="588"/>
      <c r="D62" s="588"/>
      <c r="E62" s="588"/>
      <c r="F62" s="588"/>
      <c r="G62" s="235">
        <f>SUM(G60:G61)</f>
        <v>38565.5</v>
      </c>
      <c r="H62" s="163"/>
      <c r="I62" s="158"/>
      <c r="J62" s="159"/>
      <c r="K62" s="100"/>
    </row>
    <row r="63" spans="1:26">
      <c r="A63" s="586" t="s">
        <v>17</v>
      </c>
      <c r="B63" s="556"/>
      <c r="C63" s="556"/>
      <c r="D63" s="556"/>
      <c r="E63" s="556"/>
      <c r="F63" s="556"/>
      <c r="G63" s="556"/>
      <c r="H63" s="556"/>
      <c r="I63" s="556"/>
      <c r="J63" s="556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</row>
    <row r="64" spans="1:26" s="175" customFormat="1">
      <c r="A64" s="383" t="s">
        <v>113</v>
      </c>
      <c r="B64" s="182" t="s">
        <v>1182</v>
      </c>
      <c r="C64" s="177"/>
      <c r="D64" s="177"/>
      <c r="E64" s="177"/>
      <c r="F64" s="188"/>
      <c r="G64" s="236">
        <v>12000</v>
      </c>
      <c r="H64" s="189"/>
      <c r="I64" s="186"/>
      <c r="J64" s="186"/>
    </row>
    <row r="65" spans="1:11" s="26" customFormat="1">
      <c r="A65" s="587" t="s">
        <v>41</v>
      </c>
      <c r="B65" s="588"/>
      <c r="C65" s="588"/>
      <c r="D65" s="588"/>
      <c r="E65" s="588"/>
      <c r="F65" s="588"/>
      <c r="G65" s="235">
        <f>SUM(G64:G64)</f>
        <v>12000</v>
      </c>
      <c r="H65" s="163"/>
      <c r="I65" s="158"/>
      <c r="J65" s="159"/>
      <c r="K65" s="100"/>
    </row>
    <row r="68" spans="1:11">
      <c r="B68" s="116"/>
      <c r="C68" s="233"/>
      <c r="D68" s="144"/>
      <c r="E68" s="17"/>
      <c r="F68" s="118" t="s">
        <v>41</v>
      </c>
      <c r="G68" s="237">
        <f>SUM(G34,G45,G48,G51,G54,G58,G62,G65)</f>
        <v>1023157.86</v>
      </c>
    </row>
    <row r="69" spans="1:11">
      <c r="G69" s="238">
        <v>1023157.86</v>
      </c>
    </row>
  </sheetData>
  <mergeCells count="17">
    <mergeCell ref="A65:F65"/>
    <mergeCell ref="A54:F54"/>
    <mergeCell ref="A59:J59"/>
    <mergeCell ref="A62:F62"/>
    <mergeCell ref="A1:I1"/>
    <mergeCell ref="A4:J4"/>
    <mergeCell ref="A35:J35"/>
    <mergeCell ref="A63:J63"/>
    <mergeCell ref="A34:F34"/>
    <mergeCell ref="A45:F45"/>
    <mergeCell ref="A58:F58"/>
    <mergeCell ref="A49:J49"/>
    <mergeCell ref="A51:F51"/>
    <mergeCell ref="A52:J52"/>
    <mergeCell ref="A46:J46"/>
    <mergeCell ref="A48:F48"/>
    <mergeCell ref="A55:J55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4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E27"/>
  <sheetViews>
    <sheetView topLeftCell="A31" zoomScaleNormal="100" workbookViewId="0">
      <selection activeCell="B39" sqref="B39"/>
    </sheetView>
  </sheetViews>
  <sheetFormatPr defaultRowHeight="12.75"/>
  <cols>
    <col min="1" max="1" width="4.140625" style="17" customWidth="1"/>
    <col min="2" max="2" width="53.28515625" style="41" customWidth="1"/>
    <col min="3" max="3" width="41.28515625" style="17" customWidth="1"/>
    <col min="4" max="16384" width="9.140625" style="41"/>
  </cols>
  <sheetData>
    <row r="1" spans="1:5" ht="15" customHeight="1">
      <c r="A1" s="593" t="s">
        <v>108</v>
      </c>
      <c r="B1" s="593"/>
      <c r="C1" s="593"/>
    </row>
    <row r="2" spans="1:5">
      <c r="B2" s="42"/>
    </row>
    <row r="3" spans="1:5" ht="65.25" customHeight="1">
      <c r="A3" s="594" t="s">
        <v>101</v>
      </c>
      <c r="B3" s="594"/>
      <c r="C3" s="594"/>
    </row>
    <row r="4" spans="1:5" ht="15.75">
      <c r="A4" s="43"/>
      <c r="B4" s="43"/>
      <c r="C4" s="43"/>
    </row>
    <row r="6" spans="1:5" s="45" customFormat="1" ht="24">
      <c r="A6" s="6" t="s">
        <v>56</v>
      </c>
      <c r="B6" s="6" t="s">
        <v>67</v>
      </c>
      <c r="C6" s="46" t="s">
        <v>68</v>
      </c>
      <c r="E6" s="68"/>
    </row>
    <row r="7" spans="1:5" s="44" customFormat="1" ht="12">
      <c r="A7" s="592" t="s">
        <v>3</v>
      </c>
      <c r="B7" s="592"/>
      <c r="C7" s="592"/>
    </row>
    <row r="8" spans="1:5">
      <c r="A8" s="64" t="s">
        <v>113</v>
      </c>
      <c r="B8" s="66" t="s">
        <v>323</v>
      </c>
      <c r="C8" s="64" t="s">
        <v>648</v>
      </c>
    </row>
    <row r="9" spans="1:5">
      <c r="A9" s="64" t="s">
        <v>114</v>
      </c>
      <c r="B9" s="66" t="s">
        <v>286</v>
      </c>
      <c r="C9" s="64" t="s">
        <v>269</v>
      </c>
    </row>
    <row r="10" spans="1:5">
      <c r="A10" s="64" t="s">
        <v>115</v>
      </c>
      <c r="B10" s="66" t="s">
        <v>285</v>
      </c>
      <c r="C10" s="64" t="s">
        <v>269</v>
      </c>
    </row>
    <row r="11" spans="1:5">
      <c r="A11" s="64" t="s">
        <v>116</v>
      </c>
      <c r="B11" s="66" t="s">
        <v>292</v>
      </c>
      <c r="C11" s="64" t="s">
        <v>644</v>
      </c>
    </row>
    <row r="12" spans="1:5" s="44" customFormat="1" ht="12">
      <c r="A12" s="589" t="s">
        <v>99</v>
      </c>
      <c r="B12" s="590"/>
      <c r="C12" s="591"/>
    </row>
    <row r="13" spans="1:5">
      <c r="A13" s="64" t="s">
        <v>113</v>
      </c>
      <c r="B13" s="341" t="s">
        <v>679</v>
      </c>
      <c r="C13" s="107" t="s">
        <v>680</v>
      </c>
    </row>
    <row r="14" spans="1:5">
      <c r="A14" s="64" t="s">
        <v>114</v>
      </c>
      <c r="B14" s="67" t="s">
        <v>439</v>
      </c>
      <c r="C14" s="107" t="s">
        <v>440</v>
      </c>
    </row>
    <row r="15" spans="1:5">
      <c r="A15" s="64" t="s">
        <v>115</v>
      </c>
      <c r="B15" s="67" t="s">
        <v>441</v>
      </c>
      <c r="C15" s="107" t="s">
        <v>440</v>
      </c>
    </row>
    <row r="16" spans="1:5">
      <c r="A16" s="64" t="s">
        <v>116</v>
      </c>
      <c r="B16" s="67" t="s">
        <v>442</v>
      </c>
      <c r="C16" s="107" t="s">
        <v>440</v>
      </c>
    </row>
    <row r="17" spans="1:3">
      <c r="A17" s="64" t="s">
        <v>117</v>
      </c>
      <c r="B17" s="67" t="s">
        <v>443</v>
      </c>
      <c r="C17" s="107" t="s">
        <v>440</v>
      </c>
    </row>
    <row r="18" spans="1:3">
      <c r="A18" s="64" t="s">
        <v>118</v>
      </c>
      <c r="B18" s="67" t="s">
        <v>444</v>
      </c>
      <c r="C18" s="107" t="s">
        <v>440</v>
      </c>
    </row>
    <row r="19" spans="1:3">
      <c r="A19" s="64" t="s">
        <v>119</v>
      </c>
      <c r="B19" s="67" t="s">
        <v>445</v>
      </c>
      <c r="C19" s="107" t="s">
        <v>440</v>
      </c>
    </row>
    <row r="20" spans="1:3">
      <c r="A20" s="64" t="s">
        <v>120</v>
      </c>
      <c r="B20" s="67" t="s">
        <v>446</v>
      </c>
      <c r="C20" s="107" t="s">
        <v>440</v>
      </c>
    </row>
    <row r="21" spans="1:3">
      <c r="A21" s="64" t="s">
        <v>121</v>
      </c>
      <c r="B21" s="67" t="s">
        <v>447</v>
      </c>
      <c r="C21" s="107" t="s">
        <v>440</v>
      </c>
    </row>
    <row r="22" spans="1:3">
      <c r="A22" s="64" t="s">
        <v>122</v>
      </c>
      <c r="B22" s="67" t="s">
        <v>448</v>
      </c>
      <c r="C22" s="107" t="s">
        <v>440</v>
      </c>
    </row>
    <row r="23" spans="1:3">
      <c r="A23" s="592" t="s">
        <v>12</v>
      </c>
      <c r="B23" s="592"/>
      <c r="C23" s="592"/>
    </row>
    <row r="24" spans="1:3">
      <c r="A24" s="64" t="s">
        <v>113</v>
      </c>
      <c r="B24" s="66" t="s">
        <v>156</v>
      </c>
      <c r="C24" s="64" t="s">
        <v>157</v>
      </c>
    </row>
    <row r="25" spans="1:3">
      <c r="A25" s="64" t="s">
        <v>114</v>
      </c>
      <c r="B25" s="66" t="s">
        <v>158</v>
      </c>
      <c r="C25" s="64" t="s">
        <v>159</v>
      </c>
    </row>
    <row r="26" spans="1:3">
      <c r="A26" s="64" t="s">
        <v>115</v>
      </c>
      <c r="B26" s="66" t="s">
        <v>160</v>
      </c>
      <c r="C26" s="64" t="s">
        <v>159</v>
      </c>
    </row>
    <row r="27" spans="1:3">
      <c r="A27" s="64" t="s">
        <v>116</v>
      </c>
      <c r="B27" s="66" t="s">
        <v>161</v>
      </c>
      <c r="C27" s="64" t="s">
        <v>159</v>
      </c>
    </row>
  </sheetData>
  <mergeCells count="5">
    <mergeCell ref="A12:C12"/>
    <mergeCell ref="A23:C23"/>
    <mergeCell ref="A1:C1"/>
    <mergeCell ref="A3:C3"/>
    <mergeCell ref="A7:C7"/>
  </mergeCells>
  <phoneticPr fontId="8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6" sqref="C6"/>
    </sheetView>
  </sheetViews>
  <sheetFormatPr defaultRowHeight="12.75"/>
  <cols>
    <col min="1" max="1" width="11.85546875" customWidth="1"/>
    <col min="2" max="2" width="13.42578125" customWidth="1"/>
    <col min="3" max="3" width="21" customWidth="1"/>
    <col min="4" max="4" width="18.5703125" customWidth="1"/>
    <col min="5" max="5" width="17.5703125" customWidth="1"/>
    <col min="6" max="6" width="12.28515625" bestFit="1" customWidth="1"/>
  </cols>
  <sheetData>
    <row r="1" spans="1:5">
      <c r="A1" s="264" t="s">
        <v>1901</v>
      </c>
    </row>
    <row r="3" spans="1:5" ht="25.5">
      <c r="A3" s="114" t="s">
        <v>1061</v>
      </c>
      <c r="B3" s="114" t="s">
        <v>1062</v>
      </c>
      <c r="C3" s="114" t="s">
        <v>1067</v>
      </c>
      <c r="D3" s="384" t="s">
        <v>1063</v>
      </c>
      <c r="E3" s="385" t="s">
        <v>1064</v>
      </c>
    </row>
    <row r="4" spans="1:5" s="391" customFormat="1">
      <c r="A4" s="595">
        <v>2014</v>
      </c>
      <c r="B4" s="213" t="s">
        <v>1073</v>
      </c>
      <c r="C4" s="179" t="s">
        <v>1074</v>
      </c>
      <c r="D4" s="401">
        <v>3700</v>
      </c>
      <c r="E4" s="392">
        <v>0</v>
      </c>
    </row>
    <row r="5" spans="1:5" s="391" customFormat="1">
      <c r="A5" s="596"/>
      <c r="B5" s="179" t="s">
        <v>1075</v>
      </c>
      <c r="C5" s="179" t="s">
        <v>1076</v>
      </c>
      <c r="D5" s="401">
        <v>140</v>
      </c>
      <c r="E5" s="392">
        <v>0</v>
      </c>
    </row>
    <row r="6" spans="1:5" s="391" customFormat="1" ht="51">
      <c r="A6" s="596"/>
      <c r="B6" s="179" t="s">
        <v>1075</v>
      </c>
      <c r="C6" s="179" t="s">
        <v>1077</v>
      </c>
      <c r="D6" s="402">
        <v>65</v>
      </c>
      <c r="E6" s="392">
        <v>0</v>
      </c>
    </row>
    <row r="7" spans="1:5" s="391" customFormat="1" ht="51">
      <c r="A7" s="596"/>
      <c r="B7" s="179" t="s">
        <v>1078</v>
      </c>
      <c r="C7" s="179" t="s">
        <v>1079</v>
      </c>
      <c r="D7" s="402">
        <v>1020</v>
      </c>
      <c r="E7" s="392">
        <v>0</v>
      </c>
    </row>
    <row r="8" spans="1:5" s="391" customFormat="1" ht="89.25">
      <c r="A8" s="596"/>
      <c r="B8" s="179" t="s">
        <v>1066</v>
      </c>
      <c r="C8" s="179" t="s">
        <v>1080</v>
      </c>
      <c r="D8" s="402">
        <v>2932.13</v>
      </c>
      <c r="E8" s="392">
        <v>0</v>
      </c>
    </row>
    <row r="9" spans="1:5" s="391" customFormat="1" ht="63.75">
      <c r="A9" s="597"/>
      <c r="B9" s="213" t="s">
        <v>1078</v>
      </c>
      <c r="C9" s="403" t="s">
        <v>1081</v>
      </c>
      <c r="D9" s="401">
        <v>4412.38</v>
      </c>
      <c r="E9" s="392">
        <v>0</v>
      </c>
    </row>
    <row r="10" spans="1:5" ht="13.5" customHeight="1">
      <c r="A10" s="387" t="s">
        <v>55</v>
      </c>
      <c r="B10" s="388"/>
      <c r="C10" s="387"/>
      <c r="D10" s="389">
        <f>SUM(D4:D9)</f>
        <v>12269.51</v>
      </c>
      <c r="E10" s="389"/>
    </row>
    <row r="11" spans="1:5" ht="38.25">
      <c r="A11" s="598">
        <v>2015</v>
      </c>
      <c r="B11" s="397" t="s">
        <v>1078</v>
      </c>
      <c r="C11" s="179" t="s">
        <v>1082</v>
      </c>
      <c r="D11" s="400">
        <v>1400</v>
      </c>
      <c r="E11" s="386">
        <v>0</v>
      </c>
    </row>
    <row r="12" spans="1:5" ht="38.25">
      <c r="A12" s="599"/>
      <c r="B12" s="397" t="s">
        <v>1078</v>
      </c>
      <c r="C12" s="179" t="s">
        <v>1082</v>
      </c>
      <c r="D12" s="400">
        <v>1116</v>
      </c>
      <c r="E12" s="386">
        <v>0</v>
      </c>
    </row>
    <row r="13" spans="1:5" ht="63.75">
      <c r="A13" s="599"/>
      <c r="B13" s="397" t="s">
        <v>1066</v>
      </c>
      <c r="C13" s="404" t="s">
        <v>1083</v>
      </c>
      <c r="D13" s="400">
        <v>600</v>
      </c>
      <c r="E13" s="386">
        <v>0</v>
      </c>
    </row>
    <row r="14" spans="1:5" ht="25.5">
      <c r="A14" s="599"/>
      <c r="B14" s="397" t="s">
        <v>1084</v>
      </c>
      <c r="C14" s="179" t="s">
        <v>1085</v>
      </c>
      <c r="D14" s="400">
        <v>1240.7</v>
      </c>
      <c r="E14" s="386">
        <v>0</v>
      </c>
    </row>
    <row r="15" spans="1:5" ht="38.25">
      <c r="A15" s="599"/>
      <c r="B15" s="397" t="s">
        <v>1078</v>
      </c>
      <c r="C15" s="179" t="s">
        <v>1086</v>
      </c>
      <c r="D15" s="400">
        <v>1500</v>
      </c>
      <c r="E15" s="386">
        <v>0</v>
      </c>
    </row>
    <row r="16" spans="1:5" ht="51">
      <c r="A16" s="599"/>
      <c r="B16" s="397" t="s">
        <v>1078</v>
      </c>
      <c r="C16" s="179" t="s">
        <v>1087</v>
      </c>
      <c r="D16" s="400">
        <v>3090</v>
      </c>
      <c r="E16" s="386">
        <v>0</v>
      </c>
    </row>
    <row r="17" spans="1:5" ht="63.75">
      <c r="A17" s="599"/>
      <c r="B17" s="397" t="s">
        <v>1073</v>
      </c>
      <c r="C17" s="179" t="s">
        <v>1088</v>
      </c>
      <c r="D17" s="400">
        <v>1537.09</v>
      </c>
      <c r="E17" s="386">
        <v>0</v>
      </c>
    </row>
    <row r="18" spans="1:5" ht="38.25">
      <c r="A18" s="600"/>
      <c r="B18" s="398" t="s">
        <v>1065</v>
      </c>
      <c r="C18" s="179"/>
      <c r="D18" s="386">
        <v>2063</v>
      </c>
      <c r="E18" s="386">
        <v>0</v>
      </c>
    </row>
    <row r="19" spans="1:5">
      <c r="A19" s="387" t="s">
        <v>55</v>
      </c>
      <c r="B19" s="388"/>
      <c r="C19" s="387"/>
      <c r="D19" s="389">
        <f>SUM(D11:D18)</f>
        <v>12546.79</v>
      </c>
      <c r="E19" s="389"/>
    </row>
    <row r="20" spans="1:5" ht="64.5">
      <c r="A20" s="598">
        <v>2016</v>
      </c>
      <c r="B20" s="397" t="s">
        <v>1066</v>
      </c>
      <c r="C20" s="397" t="s">
        <v>1089</v>
      </c>
      <c r="D20" s="400">
        <v>1976.95</v>
      </c>
      <c r="E20" s="390">
        <v>0</v>
      </c>
    </row>
    <row r="21" spans="1:5" ht="76.5">
      <c r="A21" s="599"/>
      <c r="B21" s="397" t="s">
        <v>1084</v>
      </c>
      <c r="C21" s="397" t="s">
        <v>1090</v>
      </c>
      <c r="D21" s="400">
        <v>2000</v>
      </c>
      <c r="E21" s="386">
        <v>0</v>
      </c>
    </row>
    <row r="22" spans="1:5" ht="63.75">
      <c r="A22" s="599"/>
      <c r="B22" s="397" t="s">
        <v>1066</v>
      </c>
      <c r="C22" s="397" t="s">
        <v>1091</v>
      </c>
      <c r="D22" s="400">
        <v>2140</v>
      </c>
      <c r="E22" s="386">
        <v>0</v>
      </c>
    </row>
    <row r="23" spans="1:5">
      <c r="A23" s="527"/>
      <c r="B23" s="191" t="s">
        <v>1068</v>
      </c>
      <c r="C23" s="397" t="s">
        <v>1069</v>
      </c>
      <c r="D23" s="386">
        <v>362</v>
      </c>
      <c r="E23" s="386">
        <v>0</v>
      </c>
    </row>
    <row r="24" spans="1:5">
      <c r="A24" s="387" t="s">
        <v>55</v>
      </c>
      <c r="B24" s="388"/>
      <c r="C24" s="387"/>
      <c r="D24" s="389">
        <f>SUM(D20:D23)</f>
        <v>6478.95</v>
      </c>
      <c r="E24" s="389">
        <f>SUM(E20:E23)</f>
        <v>0</v>
      </c>
    </row>
    <row r="25" spans="1:5">
      <c r="A25" s="394"/>
      <c r="B25" s="396"/>
      <c r="C25" s="394"/>
      <c r="D25" s="395"/>
      <c r="E25" s="395"/>
    </row>
    <row r="26" spans="1:5">
      <c r="B26" s="387" t="s">
        <v>55</v>
      </c>
      <c r="C26" s="387"/>
      <c r="D26" s="393">
        <f>SUM(D10+D19+D24)</f>
        <v>31295.250000000004</v>
      </c>
    </row>
  </sheetData>
  <mergeCells count="3">
    <mergeCell ref="A4:A9"/>
    <mergeCell ref="A11:A18"/>
    <mergeCell ref="A20:A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8</vt:i4>
      </vt:variant>
    </vt:vector>
  </HeadingPairs>
  <TitlesOfParts>
    <vt:vector size="16" baseType="lpstr">
      <vt:lpstr>informacje ogólne</vt:lpstr>
      <vt:lpstr>budynki</vt:lpstr>
      <vt:lpstr>elektronika </vt:lpstr>
      <vt:lpstr>pojazdy </vt:lpstr>
      <vt:lpstr>środki trwałe</vt:lpstr>
      <vt:lpstr>maszyny</vt:lpstr>
      <vt:lpstr>lokalizacje</vt:lpstr>
      <vt:lpstr>Szkodowość</vt:lpstr>
      <vt:lpstr>budynki!Obszar_wydruku</vt:lpstr>
      <vt:lpstr>'elektronika '!Obszar_wydruku</vt:lpstr>
      <vt:lpstr>'informacje ogólne'!Obszar_wydruku</vt:lpstr>
      <vt:lpstr>lokalizacje!Obszar_wydruku</vt:lpstr>
      <vt:lpstr>maszyny!Obszar_wydruku</vt:lpstr>
      <vt:lpstr>'pojazdy '!Obszar_wydruku</vt:lpstr>
      <vt:lpstr>Szkodowość!Obszar_wydruku</vt:lpstr>
      <vt:lpstr>'środki trwałe'!Obszar_wydruku</vt:lpstr>
    </vt:vector>
  </TitlesOfParts>
  <Company>MedicEuro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Agnieszka Sufin</cp:lastModifiedBy>
  <cp:lastPrinted>2017-01-20T12:20:58Z</cp:lastPrinted>
  <dcterms:created xsi:type="dcterms:W3CDTF">2004-04-21T13:58:08Z</dcterms:created>
  <dcterms:modified xsi:type="dcterms:W3CDTF">2017-02-06T09:08:43Z</dcterms:modified>
</cp:coreProperties>
</file>